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8075" activeTab="2"/>
  </bookViews>
  <sheets>
    <sheet name="Krycí list - Tableau 1 - Tablea" sheetId="1" r:id="rId1"/>
    <sheet name="Rekapitulace - Tableau 1 - Tabl" sheetId="2" r:id="rId2"/>
    <sheet name="Položky - Tableau 1 - Tableau 1" sheetId="3" r:id="rId3"/>
  </sheets>
  <calcPr calcId="145621"/>
</workbook>
</file>

<file path=xl/calcChain.xml><?xml version="1.0" encoding="utf-8"?>
<calcChain xmlns="http://schemas.openxmlformats.org/spreadsheetml/2006/main">
  <c r="BE36" i="3" l="1"/>
  <c r="BD36" i="3"/>
  <c r="BC36" i="3"/>
  <c r="BB36" i="3"/>
  <c r="BA36" i="3"/>
  <c r="C36" i="3"/>
  <c r="G35" i="3"/>
  <c r="G34" i="3"/>
  <c r="G33" i="3"/>
  <c r="G36" i="3" s="1"/>
  <c r="F10" i="2" s="1"/>
  <c r="BE31" i="3"/>
  <c r="BD31" i="3"/>
  <c r="BC31" i="3"/>
  <c r="BB31" i="3"/>
  <c r="BA31" i="3"/>
  <c r="C31" i="3"/>
  <c r="G30" i="3"/>
  <c r="G29" i="3"/>
  <c r="G28" i="3"/>
  <c r="G27" i="3"/>
  <c r="G31" i="3" s="1"/>
  <c r="F9" i="2" s="1"/>
  <c r="G26" i="3"/>
  <c r="C24" i="3"/>
  <c r="G23" i="3"/>
  <c r="G22" i="3"/>
  <c r="G21" i="3"/>
  <c r="G20" i="3"/>
  <c r="BE19" i="3"/>
  <c r="BD19" i="3"/>
  <c r="BC19" i="3"/>
  <c r="BC24" i="3" s="1"/>
  <c r="H8" i="2" s="1"/>
  <c r="BB19" i="3"/>
  <c r="G19" i="3"/>
  <c r="BA19" i="3" s="1"/>
  <c r="BE18" i="3"/>
  <c r="BD18" i="3"/>
  <c r="BD24" i="3" s="1"/>
  <c r="I8" i="2" s="1"/>
  <c r="BC18" i="3"/>
  <c r="BB18" i="3"/>
  <c r="BB24" i="3" s="1"/>
  <c r="G8" i="2" s="1"/>
  <c r="G18" i="3"/>
  <c r="BC16" i="3"/>
  <c r="C16" i="3"/>
  <c r="G15" i="3"/>
  <c r="G14" i="3"/>
  <c r="G13" i="3"/>
  <c r="G12" i="3"/>
  <c r="G11" i="3"/>
  <c r="G10" i="3"/>
  <c r="G9" i="3"/>
  <c r="BE8" i="3"/>
  <c r="BE16" i="3" s="1"/>
  <c r="J7" i="2" s="1"/>
  <c r="BD8" i="3"/>
  <c r="BD16" i="3" s="1"/>
  <c r="I7" i="2" s="1"/>
  <c r="BC8" i="3"/>
  <c r="BB8" i="3"/>
  <c r="BB16" i="3" s="1"/>
  <c r="G7" i="2" s="1"/>
  <c r="G8" i="3"/>
  <c r="G16" i="3" s="1"/>
  <c r="F7" i="2" s="1"/>
  <c r="E4" i="3"/>
  <c r="F3" i="3"/>
  <c r="J10" i="2"/>
  <c r="I10" i="2"/>
  <c r="H10" i="2"/>
  <c r="G10" i="2"/>
  <c r="C10" i="2"/>
  <c r="B10" i="2"/>
  <c r="J9" i="2"/>
  <c r="I9" i="2"/>
  <c r="H9" i="2"/>
  <c r="G9" i="2"/>
  <c r="C9" i="2"/>
  <c r="B9" i="2"/>
  <c r="C8" i="2"/>
  <c r="B8" i="2"/>
  <c r="H7" i="2"/>
  <c r="C7" i="2"/>
  <c r="B7" i="2"/>
  <c r="D2" i="2"/>
  <c r="D1" i="2"/>
  <c r="F33" i="1"/>
  <c r="C33" i="1"/>
  <c r="C31" i="1"/>
  <c r="D21" i="1"/>
  <c r="D20" i="1"/>
  <c r="D19" i="1"/>
  <c r="D18" i="1"/>
  <c r="D17" i="1"/>
  <c r="D16" i="1"/>
  <c r="D15" i="1"/>
  <c r="C9" i="1"/>
  <c r="G7" i="1"/>
  <c r="D2" i="1"/>
  <c r="C2" i="1"/>
  <c r="G24" i="3" l="1"/>
  <c r="F8" i="2" s="1"/>
  <c r="F12" i="2" s="1"/>
  <c r="BE24" i="3"/>
  <c r="J8" i="2" s="1"/>
  <c r="I12" i="2"/>
  <c r="C17" i="1" s="1"/>
  <c r="H12" i="2"/>
  <c r="C18" i="1" s="1"/>
  <c r="J12" i="2"/>
  <c r="C21" i="1" s="1"/>
  <c r="G12" i="2"/>
  <c r="C16" i="1" s="1"/>
  <c r="BA8" i="3"/>
  <c r="BA16" i="3" s="1"/>
  <c r="BA18" i="3"/>
  <c r="BA24" i="3" s="1"/>
  <c r="C15" i="1" l="1"/>
  <c r="C19" i="1" s="1"/>
  <c r="C22" i="1" s="1"/>
  <c r="H17" i="2"/>
  <c r="J17" i="2" s="1"/>
  <c r="G15" i="1" s="1"/>
  <c r="H19" i="2"/>
  <c r="J19" i="2" s="1"/>
  <c r="G17" i="1" s="1"/>
  <c r="H20" i="2"/>
  <c r="J20" i="2" s="1"/>
  <c r="G18" i="1" s="1"/>
  <c r="H18" i="2"/>
  <c r="J18" i="2" s="1"/>
  <c r="G16" i="1" s="1"/>
  <c r="H21" i="2"/>
  <c r="J21" i="2" s="1"/>
  <c r="G19" i="1" s="1"/>
  <c r="H22" i="2"/>
  <c r="J22" i="2" s="1"/>
  <c r="G20" i="1" s="1"/>
  <c r="H23" i="2"/>
  <c r="J23" i="2" s="1"/>
  <c r="G21" i="1" s="1"/>
  <c r="H24" i="2"/>
  <c r="J24" i="2" s="1"/>
  <c r="I25" i="2" l="1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<sst xmlns="http://schemas.openxmlformats.org/spreadsheetml/2006/main" count="189" uniqueCount="140">
  <si>
    <t>VÝKAZ VÝMĚR</t>
  </si>
  <si>
    <t>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</si>
  <si>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</si>
  <si>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</si>
  <si>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</si>
  <si>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</si>
  <si>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</si>
  <si>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</si>
  <si>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</si>
  <si>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</si>
  <si>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r>
      <rPr>
        <b/>
        <sz val="10"/>
        <color indexed="8"/>
        <rFont val="Arial"/>
      </rPr>
      <t>Úprava kanceláří v 1.NP na výukové prostory, Právnická fakulta</t>
    </r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</si>
  <si>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</si>
  <si>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</si>
  <si>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</si>
  <si>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</si>
  <si>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</si>
  <si>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</si>
  <si>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</si>
  <si>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</si>
  <si>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</si>
  <si>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</si>
  <si>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</si>
  <si>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</si>
  <si>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</si>
  <si>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</si>
  <si>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</si>
  <si>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</si>
  <si>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</si>
  <si>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</si>
  <si>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</si>
  <si>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</si>
  <si>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</si>
  <si>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</si>
  <si>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</si>
  <si>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</si>
  <si>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</si>
  <si>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</si>
  <si>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</si>
  <si>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</si>
  <si>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</si>
  <si>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</si>
  <si>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</si>
  <si>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</si>
  <si>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</si>
  <si>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</si>
  <si>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</si>
  <si>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</si>
  <si>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</si>
  <si>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</si>
  <si>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</si>
  <si>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Stavba :</t>
  </si>
  <si>
    <t>Rozpočet :</t>
  </si>
  <si>
    <t>Objekt :</t>
  </si>
  <si>
    <t>Projekt interieru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</si>
  <si>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</si>
  <si>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</si>
  <si>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</si>
  <si>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</si>
  <si>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</si>
  <si>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</si>
  <si>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</si>
  <si>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</si>
  <si>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</si>
  <si>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</si>
  <si>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</si>
  <si>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</si>
  <si>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</si>
  <si>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</si>
  <si>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</si>
  <si>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</si>
  <si>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</si>
  <si>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</si>
  <si>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</si>
  <si>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</si>
  <si>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</si>
  <si>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Výkaz výměr</t>
  </si>
  <si>
    <t>Úprava kanceláří v 1.NP na výukové prostory, Právnická fakulta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</si>
  <si>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</si>
  <si>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</si>
  <si>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</si>
  <si>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</si>
  <si>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</si>
  <si>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</si>
  <si>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</si>
  <si>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</si>
  <si>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</si>
  <si>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1-Sto</t>
  </si>
  <si>
    <t>STOLY</t>
  </si>
  <si>
    <t>S1</t>
  </si>
  <si>
    <t>Stůl jídelní, deska HPL tl.12mm bílá, centrální kovová podnož chrom, 800/800/742mm</t>
  </si>
  <si>
    <t>ks</t>
  </si>
  <si>
    <t>S2</t>
  </si>
  <si>
    <t>Stůl jídelní, deska HPL tl.12mm bílá, centrální kovová podnož chrom, 2000/800/742mm</t>
  </si>
  <si>
    <t>S3</t>
  </si>
  <si>
    <t>Posluchárenský stůl sklopný, deska lamino, sklopná kovová podnož RAL 9006, 1200/600/750mm</t>
  </si>
  <si>
    <t>S4</t>
  </si>
  <si>
    <t>Posluchárenský stůl pevný, deska lamino, krycí deska HPL tl.8mm, kovová podnož RAL 9006, 1200/600/750mm</t>
  </si>
  <si>
    <t>S5</t>
  </si>
  <si>
    <t>Katedra, deska lamino, krycí deska HPL tl.8mm, kovová podnož RAL 9006, 800/800/750mm</t>
  </si>
  <si>
    <t>S6</t>
  </si>
  <si>
    <t>Jednací stůl, lamino, 8ks kabelových průchodek se zásuvkami a kabely</t>
  </si>
  <si>
    <t>S7</t>
  </si>
  <si>
    <t>Stolová sestava, tvar L, deska lamino, kovová podnož RAL 9006, 1800/1800/750mm + 3ks kabelová průchodka kovová</t>
  </si>
  <si>
    <t>S8</t>
  </si>
  <si>
    <t xml:space="preserve">Stolová přístavba, deska lamino, kovová podnož RAL 9006, 1800/600/750mm </t>
  </si>
  <si>
    <t>Celkem za</t>
  </si>
  <si>
    <t>2-Sez</t>
  </si>
  <si>
    <t>SEZENÍ</t>
  </si>
  <si>
    <t>Z1</t>
  </si>
  <si>
    <t>Z2</t>
  </si>
  <si>
    <t>Z3a</t>
  </si>
  <si>
    <t>Z3b</t>
  </si>
  <si>
    <t>Z3d</t>
  </si>
  <si>
    <t>Z4</t>
  </si>
  <si>
    <t>Křeslo celočalouněné, hliníkový kříž a opěrky, barva světle zelená</t>
  </si>
  <si>
    <t>3-Skř</t>
  </si>
  <si>
    <t>SKŘÍNĚ A KONTEJNERY</t>
  </si>
  <si>
    <t>C1</t>
  </si>
  <si>
    <t>Skříň šatní s dvířky 800/400/1850mm</t>
  </si>
  <si>
    <t>C2</t>
  </si>
  <si>
    <t>Skříň policová s dvířky 800/400/1850mm</t>
  </si>
  <si>
    <t>C3</t>
  </si>
  <si>
    <t>Skříň policová s dvířky a otevřenou policí 800/400/1850mm</t>
  </si>
  <si>
    <t>C4</t>
  </si>
  <si>
    <t>Skříňka nízká s dvířky 800/400/750mm</t>
  </si>
  <si>
    <t>K1</t>
  </si>
  <si>
    <t>Zásuvkový kontejner mobilní 420/550/600mm</t>
  </si>
  <si>
    <t>4-Věš</t>
  </si>
  <si>
    <t>REGÁLY, POLICE, VĚŠÁKY A DOPLŇKY</t>
  </si>
  <si>
    <t>V1</t>
  </si>
  <si>
    <t>Věšák stojanový z hliníkové slitiny</t>
  </si>
  <si>
    <t>V2</t>
  </si>
  <si>
    <t>Ohrádka 1000x300x950mm</t>
  </si>
  <si>
    <t>Trezor</t>
  </si>
  <si>
    <t>Trezor stávající 650x500x1205mm, přesun, odstranění nátěru a nová PÚ</t>
  </si>
  <si>
    <t>Židle konferenční stohovatelná, čalouněný sedák červený, opěrák plastový černý, ocelová kostra chrom (22 ks + 3 ks náhradní)</t>
  </si>
  <si>
    <t>Židle barová stohovatelná, čalouněný sedák červený, opěrák plastový černý, ocelová kostra chrom (4 ks + 2 ks náhradní)</t>
  </si>
  <si>
    <t>Židle konferenční stohovatelná, sedák a opěrák plastový, ocelová kostra chrom, barva modrá (33 ks + 2 ks náhradní)</t>
  </si>
  <si>
    <t>Židle konferenční stohovatelná, sedák a opěrák plastový, ocelová kostra chrom, barva zelená (33 ks + 2 ks náhradní)</t>
  </si>
  <si>
    <t>Židle konferenční stohovatelná, sedák a opěrák plastový, ocelová kostra chrom, barva černá (33 ks + 2 ks náhradní)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</si>
</sst>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19">
    <font>
      <sz val="10"/>
      <color indexed="8"/>
      <name val="Helvetica"/>
    </font>
    <font>
      <sz val="9"/>
      <color indexed="8"/>
      <name val="Lucida Grande"/>
    </font>
    <font>
      <sz val="10"/>
      <color indexed="8"/>
      <name val="Lucida Grande"/>
    </font>
    <font>
      <sz val="11"/>
      <color indexed="8"/>
      <name val="Helvetica Neue"/>
    </font>
    <font>
      <sz val="10"/>
      <color indexed="8"/>
      <name val="Arial"/>
    </font>
    <font>
      <b/>
      <sz val="14"/>
      <color indexed="8"/>
      <name val="Arial"/>
    </font>
    <font>
      <b/>
      <sz val="10"/>
      <color indexed="8"/>
      <name val="Arial"/>
    </font>
    <font>
      <sz val="9"/>
      <color indexed="8"/>
      <name val="Arial"/>
    </font>
    <font>
      <b/>
      <sz val="9"/>
      <color indexed="8"/>
      <name val="Arial"/>
    </font>
    <font>
      <b/>
      <sz val="12"/>
      <color indexed="8"/>
      <name val="Arial"/>
    </font>
    <font>
      <b/>
      <sz val="12"/>
      <color indexed="8"/>
      <name val="Lucida Grande"/>
    </font>
    <font>
      <sz val="8"/>
      <color indexed="8"/>
      <name val="Lucida Grande"/>
    </font>
    <font>
      <b/>
      <sz val="10"/>
      <color indexed="8"/>
      <name val="Lucida Grande"/>
    </font>
    <font>
      <b/>
      <u/>
      <sz val="12"/>
      <color indexed="8"/>
      <name val="Arial"/>
    </font>
    <font>
      <b/>
      <u/>
      <sz val="10"/>
      <color indexed="8"/>
      <name val="Arial"/>
    </font>
    <font>
      <u/>
      <sz val="10"/>
      <color indexed="8"/>
      <name val="Arial"/>
    </font>
    <font>
      <sz val="10"/>
      <color indexed="9"/>
      <name val="Lucida Grande"/>
    </font>
    <font>
      <sz val="8"/>
      <color indexed="8"/>
      <name val="Arial"/>
    </font>
    <font>
      <b/>
      <i/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</fills>
  <borders count="10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/>
      <diagonal/>
    </border>
    <border>
      <left style="thin">
        <color indexed="11"/>
      </left>
      <right style="thin">
        <color indexed="8"/>
      </right>
      <top/>
      <bottom/>
      <diagonal/>
    </border>
    <border>
      <left style="thin">
        <color indexed="11"/>
      </left>
      <right style="thin">
        <color indexed="10"/>
      </right>
      <top/>
      <bottom/>
      <diagonal/>
    </border>
    <border>
      <left style="thin">
        <color indexed="11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0"/>
      </right>
      <top/>
      <bottom style="thin">
        <color indexed="11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56">
    <xf numFmtId="0" fontId="0" fillId="0" borderId="0" xfId="0" applyFont="1" applyAlignment="1">
      <alignment vertical="top" wrapText="1"/>
    </xf>
    <xf numFmtId="0" fontId="3" fillId="0" borderId="0" xfId="0" applyNumberFormat="1" applyFont="1" applyAlignment="1">
      <alignment vertical="top"/>
    </xf>
    <xf numFmtId="0" fontId="3" fillId="2" borderId="2" xfId="0" applyFont="1" applyFill="1" applyBorder="1" applyAlignment="1"/>
    <xf numFmtId="49" fontId="6" fillId="3" borderId="3" xfId="0" applyNumberFormat="1" applyFont="1" applyFill="1" applyBorder="1" applyAlignment="1">
      <alignment horizontal="left"/>
    </xf>
    <xf numFmtId="0" fontId="7" fillId="3" borderId="4" xfId="0" applyFont="1" applyFill="1" applyBorder="1" applyAlignment="1">
      <alignment horizontal="center"/>
    </xf>
    <xf numFmtId="49" fontId="8" fillId="3" borderId="5" xfId="0" applyNumberFormat="1" applyFont="1" applyFill="1" applyBorder="1" applyAlignment="1">
      <alignment horizontal="left"/>
    </xf>
    <xf numFmtId="49" fontId="8" fillId="3" borderId="6" xfId="0" applyNumberFormat="1" applyFont="1" applyFill="1" applyBorder="1" applyAlignment="1">
      <alignment horizontal="left"/>
    </xf>
    <xf numFmtId="49" fontId="7" fillId="3" borderId="4" xfId="0" applyNumberFormat="1" applyFont="1" applyFill="1" applyBorder="1" applyAlignment="1">
      <alignment horizontal="center"/>
    </xf>
    <xf numFmtId="49" fontId="7" fillId="2" borderId="7" xfId="0" applyNumberFormat="1" applyFont="1" applyFill="1" applyBorder="1" applyAlignment="1"/>
    <xf numFmtId="49" fontId="7" fillId="2" borderId="8" xfId="0" applyNumberFormat="1" applyFont="1" applyFill="1" applyBorder="1" applyAlignment="1">
      <alignment horizontal="left"/>
    </xf>
    <xf numFmtId="0" fontId="3" fillId="2" borderId="9" xfId="0" applyFont="1" applyFill="1" applyBorder="1" applyAlignment="1"/>
    <xf numFmtId="0" fontId="4" fillId="2" borderId="10" xfId="0" applyFont="1" applyFill="1" applyBorder="1" applyAlignment="1"/>
    <xf numFmtId="0" fontId="7" fillId="2" borderId="11" xfId="0" applyFont="1" applyFill="1" applyBorder="1" applyAlignment="1"/>
    <xf numFmtId="49" fontId="7" fillId="2" borderId="12" xfId="0" applyNumberFormat="1" applyFont="1" applyFill="1" applyBorder="1" applyAlignment="1"/>
    <xf numFmtId="49" fontId="7" fillId="2" borderId="13" xfId="0" applyNumberFormat="1" applyFont="1" applyFill="1" applyBorder="1" applyAlignment="1"/>
    <xf numFmtId="49" fontId="7" fillId="2" borderId="11" xfId="0" applyNumberFormat="1" applyFont="1" applyFill="1" applyBorder="1" applyAlignment="1"/>
    <xf numFmtId="0" fontId="7" fillId="2" borderId="14" xfId="0" applyFont="1" applyFill="1" applyBorder="1" applyAlignment="1"/>
    <xf numFmtId="0" fontId="7" fillId="2" borderId="15" xfId="0" applyFont="1" applyFill="1" applyBorder="1" applyAlignment="1">
      <alignment horizontal="left"/>
    </xf>
    <xf numFmtId="49" fontId="6" fillId="2" borderId="10" xfId="0" applyNumberFormat="1" applyFont="1" applyFill="1" applyBorder="1" applyAlignment="1"/>
    <xf numFmtId="49" fontId="7" fillId="2" borderId="14" xfId="0" applyNumberFormat="1" applyFont="1" applyFill="1" applyBorder="1" applyAlignment="1"/>
    <xf numFmtId="49" fontId="7" fillId="2" borderId="15" xfId="0" applyNumberFormat="1" applyFont="1" applyFill="1" applyBorder="1" applyAlignment="1">
      <alignment horizontal="left"/>
    </xf>
    <xf numFmtId="49" fontId="6" fillId="3" borderId="16" xfId="0" applyNumberFormat="1" applyFont="1" applyFill="1" applyBorder="1" applyAlignment="1"/>
    <xf numFmtId="49" fontId="4" fillId="3" borderId="17" xfId="0" applyNumberFormat="1" applyFont="1" applyFill="1" applyBorder="1" applyAlignment="1"/>
    <xf numFmtId="49" fontId="6" fillId="3" borderId="18" xfId="0" applyNumberFormat="1" applyFont="1" applyFill="1" applyBorder="1" applyAlignment="1"/>
    <xf numFmtId="49" fontId="4" fillId="3" borderId="19" xfId="0" applyNumberFormat="1" applyFont="1" applyFill="1" applyBorder="1" applyAlignment="1"/>
    <xf numFmtId="3" fontId="7" fillId="2" borderId="15" xfId="0" applyNumberFormat="1" applyFont="1" applyFill="1" applyBorder="1" applyAlignment="1">
      <alignment horizontal="left"/>
    </xf>
    <xf numFmtId="49" fontId="7" fillId="2" borderId="14" xfId="0" applyNumberFormat="1" applyFont="1" applyFill="1" applyBorder="1" applyAlignment="1">
      <alignment horizontal="left"/>
    </xf>
    <xf numFmtId="49" fontId="7" fillId="2" borderId="20" xfId="0" applyNumberFormat="1" applyFont="1" applyFill="1" applyBorder="1" applyAlignment="1"/>
    <xf numFmtId="0" fontId="7" fillId="2" borderId="15" xfId="0" applyFont="1" applyFill="1" applyBorder="1" applyAlignment="1"/>
    <xf numFmtId="49" fontId="7" fillId="2" borderId="10" xfId="0" applyNumberFormat="1" applyFont="1" applyFill="1" applyBorder="1" applyAlignment="1"/>
    <xf numFmtId="49" fontId="6" fillId="3" borderId="24" xfId="0" applyNumberFormat="1" applyFont="1" applyFill="1" applyBorder="1" applyAlignment="1">
      <alignment horizontal="left"/>
    </xf>
    <xf numFmtId="0" fontId="4" fillId="3" borderId="25" xfId="0" applyFont="1" applyFill="1" applyBorder="1" applyAlignment="1">
      <alignment horizontal="left"/>
    </xf>
    <xf numFmtId="0" fontId="4" fillId="3" borderId="26" xfId="0" applyFont="1" applyFill="1" applyBorder="1" applyAlignment="1">
      <alignment horizontal="center"/>
    </xf>
    <xf numFmtId="49" fontId="6" fillId="3" borderId="24" xfId="0" applyNumberFormat="1" applyFont="1" applyFill="1" applyBorder="1" applyAlignment="1">
      <alignment horizontal="center"/>
    </xf>
    <xf numFmtId="0" fontId="4" fillId="2" borderId="27" xfId="0" applyFont="1" applyFill="1" applyBorder="1" applyAlignment="1"/>
    <xf numFmtId="49" fontId="4" fillId="2" borderId="7" xfId="0" applyNumberFormat="1" applyFont="1" applyFill="1" applyBorder="1" applyAlignment="1"/>
    <xf numFmtId="3" fontId="4" fillId="2" borderId="8" xfId="0" applyNumberFormat="1" applyFont="1" applyFill="1" applyBorder="1" applyAlignment="1"/>
    <xf numFmtId="49" fontId="4" fillId="2" borderId="28" xfId="0" applyNumberFormat="1" applyFont="1" applyFill="1" applyBorder="1" applyAlignment="1"/>
    <xf numFmtId="3" fontId="4" fillId="2" borderId="29" xfId="0" applyNumberFormat="1" applyFont="1" applyFill="1" applyBorder="1" applyAlignment="1"/>
    <xf numFmtId="0" fontId="4" fillId="2" borderId="30" xfId="0" applyFont="1" applyFill="1" applyBorder="1" applyAlignment="1"/>
    <xf numFmtId="49" fontId="4" fillId="2" borderId="31" xfId="0" applyNumberFormat="1" applyFont="1" applyFill="1" applyBorder="1" applyAlignment="1"/>
    <xf numFmtId="49" fontId="4" fillId="2" borderId="14" xfId="0" applyNumberFormat="1" applyFont="1" applyFill="1" applyBorder="1" applyAlignment="1"/>
    <xf numFmtId="3" fontId="4" fillId="2" borderId="15" xfId="0" applyNumberFormat="1" applyFont="1" applyFill="1" applyBorder="1" applyAlignment="1"/>
    <xf numFmtId="49" fontId="4" fillId="2" borderId="10" xfId="0" applyNumberFormat="1" applyFont="1" applyFill="1" applyBorder="1" applyAlignment="1"/>
    <xf numFmtId="3" fontId="4" fillId="2" borderId="13" xfId="0" applyNumberFormat="1" applyFont="1" applyFill="1" applyBorder="1" applyAlignment="1"/>
    <xf numFmtId="0" fontId="4" fillId="2" borderId="11" xfId="0" applyFont="1" applyFill="1" applyBorder="1" applyAlignment="1"/>
    <xf numFmtId="49" fontId="4" fillId="2" borderId="32" xfId="0" applyNumberFormat="1" applyFont="1" applyFill="1" applyBorder="1" applyAlignment="1"/>
    <xf numFmtId="3" fontId="4" fillId="2" borderId="23" xfId="0" applyNumberFormat="1" applyFont="1" applyFill="1" applyBorder="1" applyAlignment="1"/>
    <xf numFmtId="49" fontId="4" fillId="2" borderId="33" xfId="0" applyNumberFormat="1" applyFont="1" applyFill="1" applyBorder="1" applyAlignment="1"/>
    <xf numFmtId="3" fontId="4" fillId="2" borderId="35" xfId="0" applyNumberFormat="1" applyFont="1" applyFill="1" applyBorder="1" applyAlignment="1"/>
    <xf numFmtId="0" fontId="4" fillId="2" borderId="34" xfId="0" applyFont="1" applyFill="1" applyBorder="1" applyAlignment="1"/>
    <xf numFmtId="49" fontId="6" fillId="3" borderId="3" xfId="0" applyNumberFormat="1" applyFont="1" applyFill="1" applyBorder="1" applyAlignment="1"/>
    <xf numFmtId="0" fontId="6" fillId="3" borderId="6" xfId="0" applyFont="1" applyFill="1" applyBorder="1" applyAlignment="1"/>
    <xf numFmtId="0" fontId="6" fillId="3" borderId="4" xfId="0" applyFont="1" applyFill="1" applyBorder="1" applyAlignment="1"/>
    <xf numFmtId="49" fontId="6" fillId="3" borderId="5" xfId="0" applyNumberFormat="1" applyFont="1" applyFill="1" applyBorder="1" applyAlignment="1"/>
    <xf numFmtId="0" fontId="6" fillId="3" borderId="36" xfId="0" applyFont="1" applyFill="1" applyBorder="1" applyAlignment="1"/>
    <xf numFmtId="49" fontId="4" fillId="2" borderId="37" xfId="0" applyNumberFormat="1" applyFont="1" applyFill="1" applyBorder="1" applyAlignment="1"/>
    <xf numFmtId="0" fontId="4" fillId="2" borderId="38" xfId="0" applyFont="1" applyFill="1" applyBorder="1" applyAlignment="1"/>
    <xf numFmtId="0" fontId="4" fillId="2" borderId="39" xfId="0" applyFont="1" applyFill="1" applyBorder="1" applyAlignment="1"/>
    <xf numFmtId="49" fontId="4" fillId="2" borderId="40" xfId="0" applyNumberFormat="1" applyFont="1" applyFill="1" applyBorder="1" applyAlignment="1"/>
    <xf numFmtId="0" fontId="4" fillId="2" borderId="41" xfId="0" applyFont="1" applyFill="1" applyBorder="1" applyAlignment="1"/>
    <xf numFmtId="49" fontId="4" fillId="2" borderId="9" xfId="0" applyNumberFormat="1" applyFont="1" applyFill="1" applyBorder="1" applyAlignment="1"/>
    <xf numFmtId="0" fontId="4" fillId="2" borderId="2" xfId="0" applyFont="1" applyFill="1" applyBorder="1" applyAlignment="1">
      <alignment horizontal="right"/>
    </xf>
    <xf numFmtId="0" fontId="4" fillId="2" borderId="42" xfId="0" applyFont="1" applyFill="1" applyBorder="1" applyAlignment="1"/>
    <xf numFmtId="49" fontId="4" fillId="2" borderId="43" xfId="0" applyNumberFormat="1" applyFont="1" applyFill="1" applyBorder="1" applyAlignment="1"/>
    <xf numFmtId="0" fontId="4" fillId="2" borderId="44" xfId="0" applyFont="1" applyFill="1" applyBorder="1" applyAlignment="1"/>
    <xf numFmtId="0" fontId="4" fillId="2" borderId="9" xfId="0" applyFont="1" applyFill="1" applyBorder="1" applyAlignment="1"/>
    <xf numFmtId="164" fontId="4" fillId="2" borderId="2" xfId="0" applyNumberFormat="1" applyFont="1" applyFill="1" applyBorder="1" applyAlignment="1"/>
    <xf numFmtId="0" fontId="4" fillId="2" borderId="43" xfId="0" applyFont="1" applyFill="1" applyBorder="1" applyAlignment="1"/>
    <xf numFmtId="0" fontId="4" fillId="2" borderId="2" xfId="0" applyFont="1" applyFill="1" applyBorder="1" applyAlignment="1"/>
    <xf numFmtId="0" fontId="4" fillId="2" borderId="45" xfId="0" applyFont="1" applyFill="1" applyBorder="1" applyAlignment="1"/>
    <xf numFmtId="0" fontId="4" fillId="2" borderId="46" xfId="0" applyFont="1" applyFill="1" applyBorder="1" applyAlignment="1"/>
    <xf numFmtId="0" fontId="4" fillId="2" borderId="47" xfId="0" applyFont="1" applyFill="1" applyBorder="1" applyAlignment="1"/>
    <xf numFmtId="0" fontId="4" fillId="2" borderId="48" xfId="0" applyFont="1" applyFill="1" applyBorder="1" applyAlignment="1"/>
    <xf numFmtId="0" fontId="4" fillId="2" borderId="49" xfId="0" applyFont="1" applyFill="1" applyBorder="1" applyAlignment="1"/>
    <xf numFmtId="0" fontId="4" fillId="2" borderId="13" xfId="0" applyFont="1" applyFill="1" applyBorder="1" applyAlignment="1"/>
    <xf numFmtId="165" fontId="4" fillId="2" borderId="11" xfId="0" applyNumberFormat="1" applyFont="1" applyFill="1" applyBorder="1" applyAlignment="1">
      <alignment horizontal="right"/>
    </xf>
    <xf numFmtId="49" fontId="4" fillId="2" borderId="12" xfId="0" applyNumberFormat="1" applyFont="1" applyFill="1" applyBorder="1" applyAlignment="1"/>
    <xf numFmtId="49" fontId="9" fillId="3" borderId="51" xfId="0" applyNumberFormat="1" applyFont="1" applyFill="1" applyBorder="1" applyAlignment="1"/>
    <xf numFmtId="0" fontId="9" fillId="3" borderId="52" xfId="0" applyFont="1" applyFill="1" applyBorder="1" applyAlignment="1"/>
    <xf numFmtId="0" fontId="9" fillId="3" borderId="53" xfId="0" applyFont="1" applyFill="1" applyBorder="1" applyAlignment="1"/>
    <xf numFmtId="0" fontId="10" fillId="2" borderId="9" xfId="0" applyFont="1" applyFill="1" applyBorder="1" applyAlignment="1"/>
    <xf numFmtId="0" fontId="10" fillId="2" borderId="2" xfId="0" applyFont="1" applyFill="1" applyBorder="1" applyAlignment="1"/>
    <xf numFmtId="0" fontId="3" fillId="2" borderId="56" xfId="0" applyFont="1" applyFill="1" applyBorder="1" applyAlignment="1"/>
    <xf numFmtId="49" fontId="3" fillId="2" borderId="2" xfId="0" applyNumberFormat="1" applyFont="1" applyFill="1" applyBorder="1" applyAlignment="1"/>
    <xf numFmtId="0" fontId="3" fillId="2" borderId="2" xfId="0" applyFont="1" applyFill="1" applyBorder="1" applyAlignment="1">
      <alignment vertical="top" wrapText="1"/>
    </xf>
    <xf numFmtId="0" fontId="3" fillId="0" borderId="0" xfId="0" applyNumberFormat="1" applyFont="1" applyAlignment="1">
      <alignment vertical="top"/>
    </xf>
    <xf numFmtId="0" fontId="3" fillId="0" borderId="57" xfId="0" applyFont="1" applyBorder="1" applyAlignment="1"/>
    <xf numFmtId="49" fontId="6" fillId="2" borderId="40" xfId="0" applyNumberFormat="1" applyFont="1" applyFill="1" applyBorder="1" applyAlignment="1"/>
    <xf numFmtId="49" fontId="4" fillId="2" borderId="38" xfId="0" applyNumberFormat="1" applyFont="1" applyFill="1" applyBorder="1" applyAlignment="1"/>
    <xf numFmtId="49" fontId="4" fillId="2" borderId="38" xfId="0" applyNumberFormat="1" applyFont="1" applyFill="1" applyBorder="1" applyAlignment="1">
      <alignment horizontal="right"/>
    </xf>
    <xf numFmtId="49" fontId="4" fillId="2" borderId="39" xfId="0" applyNumberFormat="1" applyFont="1" applyFill="1" applyBorder="1" applyAlignment="1"/>
    <xf numFmtId="49" fontId="4" fillId="2" borderId="38" xfId="0" applyNumberFormat="1" applyFont="1" applyFill="1" applyBorder="1" applyAlignment="1">
      <alignment horizontal="left"/>
    </xf>
    <xf numFmtId="0" fontId="3" fillId="2" borderId="43" xfId="0" applyFont="1" applyFill="1" applyBorder="1" applyAlignment="1"/>
    <xf numFmtId="0" fontId="3" fillId="0" borderId="58" xfId="0" applyFont="1" applyBorder="1" applyAlignment="1"/>
    <xf numFmtId="49" fontId="6" fillId="2" borderId="48" xfId="0" applyNumberFormat="1" applyFont="1" applyFill="1" applyBorder="1" applyAlignment="1"/>
    <xf numFmtId="49" fontId="4" fillId="2" borderId="46" xfId="0" applyNumberFormat="1" applyFont="1" applyFill="1" applyBorder="1" applyAlignment="1"/>
    <xf numFmtId="49" fontId="4" fillId="2" borderId="46" xfId="0" applyNumberFormat="1" applyFont="1" applyFill="1" applyBorder="1" applyAlignment="1">
      <alignment horizontal="right"/>
    </xf>
    <xf numFmtId="49" fontId="4" fillId="2" borderId="47" xfId="0" applyNumberFormat="1" applyFont="1" applyFill="1" applyBorder="1" applyAlignment="1"/>
    <xf numFmtId="0" fontId="3" fillId="0" borderId="59" xfId="0" applyFont="1" applyBorder="1" applyAlignment="1"/>
    <xf numFmtId="0" fontId="4" fillId="2" borderId="1" xfId="0" applyFont="1" applyFill="1" applyBorder="1" applyAlignment="1"/>
    <xf numFmtId="0" fontId="3" fillId="0" borderId="60" xfId="0" applyFont="1" applyBorder="1" applyAlignment="1"/>
    <xf numFmtId="49" fontId="6" fillId="3" borderId="25" xfId="0" applyNumberFormat="1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49" fontId="6" fillId="3" borderId="61" xfId="0" applyNumberFormat="1" applyFont="1" applyFill="1" applyBorder="1" applyAlignment="1">
      <alignment horizontal="center"/>
    </xf>
    <xf numFmtId="49" fontId="6" fillId="3" borderId="62" xfId="0" applyNumberFormat="1" applyFont="1" applyFill="1" applyBorder="1" applyAlignment="1">
      <alignment horizontal="center"/>
    </xf>
    <xf numFmtId="49" fontId="6" fillId="3" borderId="63" xfId="0" applyNumberFormat="1" applyFont="1" applyFill="1" applyBorder="1" applyAlignment="1">
      <alignment horizontal="center"/>
    </xf>
    <xf numFmtId="49" fontId="7" fillId="2" borderId="64" xfId="0" applyNumberFormat="1" applyFont="1" applyFill="1" applyBorder="1" applyAlignment="1"/>
    <xf numFmtId="49" fontId="7" fillId="2" borderId="56" xfId="0" applyNumberFormat="1" applyFont="1" applyFill="1" applyBorder="1" applyAlignment="1"/>
    <xf numFmtId="0" fontId="4" fillId="2" borderId="56" xfId="0" applyFont="1" applyFill="1" applyBorder="1" applyAlignment="1"/>
    <xf numFmtId="3" fontId="4" fillId="2" borderId="65" xfId="0" applyNumberFormat="1" applyFont="1" applyFill="1" applyBorder="1" applyAlignment="1"/>
    <xf numFmtId="3" fontId="4" fillId="2" borderId="27" xfId="0" applyNumberFormat="1" applyFont="1" applyFill="1" applyBorder="1" applyAlignment="1"/>
    <xf numFmtId="3" fontId="4" fillId="2" borderId="66" xfId="0" applyNumberFormat="1" applyFont="1" applyFill="1" applyBorder="1" applyAlignment="1"/>
    <xf numFmtId="3" fontId="4" fillId="2" borderId="67" xfId="0" applyNumberFormat="1" applyFont="1" applyFill="1" applyBorder="1" applyAlignment="1"/>
    <xf numFmtId="49" fontId="7" fillId="2" borderId="9" xfId="0" applyNumberFormat="1" applyFont="1" applyFill="1" applyBorder="1" applyAlignment="1"/>
    <xf numFmtId="49" fontId="7" fillId="2" borderId="2" xfId="0" applyNumberFormat="1" applyFont="1" applyFill="1" applyBorder="1" applyAlignment="1"/>
    <xf numFmtId="3" fontId="4" fillId="2" borderId="44" xfId="0" applyNumberFormat="1" applyFont="1" applyFill="1" applyBorder="1" applyAlignment="1"/>
    <xf numFmtId="3" fontId="4" fillId="2" borderId="31" xfId="0" applyNumberFormat="1" applyFont="1" applyFill="1" applyBorder="1" applyAlignment="1"/>
    <xf numFmtId="3" fontId="4" fillId="2" borderId="68" xfId="0" applyNumberFormat="1" applyFont="1" applyFill="1" applyBorder="1" applyAlignment="1"/>
    <xf numFmtId="3" fontId="4" fillId="2" borderId="69" xfId="0" applyNumberFormat="1" applyFont="1" applyFill="1" applyBorder="1" applyAlignment="1"/>
    <xf numFmtId="49" fontId="7" fillId="2" borderId="70" xfId="0" applyNumberFormat="1" applyFont="1" applyFill="1" applyBorder="1" applyAlignment="1"/>
    <xf numFmtId="49" fontId="7" fillId="2" borderId="1" xfId="0" applyNumberFormat="1" applyFont="1" applyFill="1" applyBorder="1" applyAlignment="1"/>
    <xf numFmtId="3" fontId="4" fillId="2" borderId="71" xfId="0" applyNumberFormat="1" applyFont="1" applyFill="1" applyBorder="1" applyAlignment="1"/>
    <xf numFmtId="3" fontId="4" fillId="2" borderId="72" xfId="0" applyNumberFormat="1" applyFont="1" applyFill="1" applyBorder="1" applyAlignment="1"/>
    <xf numFmtId="3" fontId="4" fillId="2" borderId="73" xfId="0" applyNumberFormat="1" applyFont="1" applyFill="1" applyBorder="1" applyAlignment="1"/>
    <xf numFmtId="3" fontId="4" fillId="2" borderId="74" xfId="0" applyNumberFormat="1" applyFont="1" applyFill="1" applyBorder="1" applyAlignment="1"/>
    <xf numFmtId="0" fontId="7" fillId="2" borderId="75" xfId="0" applyFont="1" applyFill="1" applyBorder="1" applyAlignment="1"/>
    <xf numFmtId="0" fontId="7" fillId="2" borderId="76" xfId="0" applyFont="1" applyFill="1" applyBorder="1" applyAlignment="1"/>
    <xf numFmtId="0" fontId="4" fillId="2" borderId="76" xfId="0" applyFont="1" applyFill="1" applyBorder="1" applyAlignment="1"/>
    <xf numFmtId="3" fontId="4" fillId="2" borderId="77" xfId="0" applyNumberFormat="1" applyFont="1" applyFill="1" applyBorder="1" applyAlignment="1"/>
    <xf numFmtId="3" fontId="4" fillId="2" borderId="61" xfId="0" applyNumberFormat="1" applyFont="1" applyFill="1" applyBorder="1" applyAlignment="1"/>
    <xf numFmtId="3" fontId="4" fillId="2" borderId="62" xfId="0" applyNumberFormat="1" applyFont="1" applyFill="1" applyBorder="1" applyAlignment="1"/>
    <xf numFmtId="3" fontId="4" fillId="2" borderId="63" xfId="0" applyNumberFormat="1" applyFont="1" applyFill="1" applyBorder="1" applyAlignment="1"/>
    <xf numFmtId="0" fontId="6" fillId="3" borderId="24" xfId="0" applyFont="1" applyFill="1" applyBorder="1" applyAlignment="1"/>
    <xf numFmtId="49" fontId="6" fillId="3" borderId="25" xfId="0" applyNumberFormat="1" applyFont="1" applyFill="1" applyBorder="1" applyAlignment="1"/>
    <xf numFmtId="0" fontId="6" fillId="3" borderId="25" xfId="0" applyFont="1" applyFill="1" applyBorder="1" applyAlignment="1"/>
    <xf numFmtId="3" fontId="6" fillId="3" borderId="26" xfId="0" applyNumberFormat="1" applyFont="1" applyFill="1" applyBorder="1" applyAlignment="1"/>
    <xf numFmtId="3" fontId="6" fillId="3" borderId="61" xfId="0" applyNumberFormat="1" applyFont="1" applyFill="1" applyBorder="1" applyAlignment="1"/>
    <xf numFmtId="3" fontId="6" fillId="3" borderId="62" xfId="0" applyNumberFormat="1" applyFont="1" applyFill="1" applyBorder="1" applyAlignment="1"/>
    <xf numFmtId="3" fontId="6" fillId="3" borderId="63" xfId="0" applyNumberFormat="1" applyFont="1" applyFill="1" applyBorder="1" applyAlignment="1"/>
    <xf numFmtId="0" fontId="12" fillId="2" borderId="9" xfId="0" applyFont="1" applyFill="1" applyBorder="1" applyAlignment="1"/>
    <xf numFmtId="0" fontId="12" fillId="2" borderId="2" xfId="0" applyFont="1" applyFill="1" applyBorder="1" applyAlignment="1"/>
    <xf numFmtId="3" fontId="3" fillId="2" borderId="2" xfId="0" applyNumberFormat="1" applyFont="1" applyFill="1" applyBorder="1" applyAlignment="1"/>
    <xf numFmtId="0" fontId="4" fillId="3" borderId="78" xfId="0" applyFont="1" applyFill="1" applyBorder="1" applyAlignment="1"/>
    <xf numFmtId="49" fontId="6" fillId="3" borderId="79" xfId="0" applyNumberFormat="1" applyFont="1" applyFill="1" applyBorder="1" applyAlignment="1">
      <alignment horizontal="right"/>
    </xf>
    <xf numFmtId="49" fontId="6" fillId="3" borderId="5" xfId="0" applyNumberFormat="1" applyFont="1" applyFill="1" applyBorder="1" applyAlignment="1">
      <alignment horizontal="right"/>
    </xf>
    <xf numFmtId="49" fontId="6" fillId="3" borderId="4" xfId="0" applyNumberFormat="1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49" fontId="8" fillId="3" borderId="78" xfId="0" applyNumberFormat="1" applyFont="1" applyFill="1" applyBorder="1" applyAlignment="1">
      <alignment horizontal="right"/>
    </xf>
    <xf numFmtId="0" fontId="4" fillId="2" borderId="50" xfId="0" applyFont="1" applyFill="1" applyBorder="1" applyAlignment="1"/>
    <xf numFmtId="3" fontId="4" fillId="2" borderId="20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3" fontId="4" fillId="2" borderId="14" xfId="0" applyNumberFormat="1" applyFont="1" applyFill="1" applyBorder="1" applyAlignment="1">
      <alignment horizontal="right"/>
    </xf>
    <xf numFmtId="4" fontId="4" fillId="2" borderId="12" xfId="0" applyNumberFormat="1" applyFont="1" applyFill="1" applyBorder="1" applyAlignment="1">
      <alignment horizontal="right"/>
    </xf>
    <xf numFmtId="3" fontId="4" fillId="2" borderId="50" xfId="0" applyNumberFormat="1" applyFont="1" applyFill="1" applyBorder="1" applyAlignment="1">
      <alignment horizontal="right"/>
    </xf>
    <xf numFmtId="0" fontId="3" fillId="2" borderId="2" xfId="0" applyNumberFormat="1" applyFont="1" applyFill="1" applyBorder="1" applyAlignment="1"/>
    <xf numFmtId="0" fontId="4" fillId="3" borderId="51" xfId="0" applyFont="1" applyFill="1" applyBorder="1" applyAlignment="1"/>
    <xf numFmtId="49" fontId="6" fillId="3" borderId="52" xfId="0" applyNumberFormat="1" applyFont="1" applyFill="1" applyBorder="1" applyAlignment="1"/>
    <xf numFmtId="0" fontId="4" fillId="3" borderId="52" xfId="0" applyFont="1" applyFill="1" applyBorder="1" applyAlignment="1"/>
    <xf numFmtId="4" fontId="4" fillId="3" borderId="55" xfId="0" applyNumberFormat="1" applyFont="1" applyFill="1" applyBorder="1" applyAlignment="1"/>
    <xf numFmtId="4" fontId="4" fillId="3" borderId="51" xfId="0" applyNumberFormat="1" applyFont="1" applyFill="1" applyBorder="1" applyAlignment="1"/>
    <xf numFmtId="4" fontId="4" fillId="3" borderId="52" xfId="0" applyNumberFormat="1" applyFont="1" applyFill="1" applyBorder="1" applyAlignment="1"/>
    <xf numFmtId="3" fontId="1" fillId="2" borderId="2" xfId="0" applyNumberFormat="1" applyFont="1" applyFill="1" applyBorder="1" applyAlignment="1"/>
    <xf numFmtId="4" fontId="1" fillId="2" borderId="2" xfId="0" applyNumberFormat="1" applyFont="1" applyFill="1" applyBorder="1" applyAlignment="1"/>
    <xf numFmtId="4" fontId="3" fillId="2" borderId="2" xfId="0" applyNumberFormat="1" applyFont="1" applyFill="1" applyBorder="1" applyAlignment="1"/>
    <xf numFmtId="0" fontId="3" fillId="0" borderId="80" xfId="0" applyFont="1" applyBorder="1" applyAlignment="1"/>
    <xf numFmtId="0" fontId="3" fillId="0" borderId="0" xfId="0" applyNumberFormat="1" applyFont="1" applyAlignment="1">
      <alignment vertical="top"/>
    </xf>
    <xf numFmtId="0" fontId="3" fillId="2" borderId="82" xfId="0" applyFont="1" applyFill="1" applyBorder="1" applyAlignment="1"/>
    <xf numFmtId="0" fontId="3" fillId="2" borderId="83" xfId="0" applyFont="1" applyFill="1" applyBorder="1" applyAlignment="1"/>
    <xf numFmtId="0" fontId="4" fillId="2" borderId="84" xfId="0" applyFont="1" applyFill="1" applyBorder="1" applyAlignment="1"/>
    <xf numFmtId="0" fontId="14" fillId="2" borderId="85" xfId="0" applyFont="1" applyFill="1" applyBorder="1" applyAlignment="1">
      <alignment horizontal="center"/>
    </xf>
    <xf numFmtId="0" fontId="15" fillId="2" borderId="85" xfId="0" applyFont="1" applyFill="1" applyBorder="1" applyAlignment="1">
      <alignment horizontal="center"/>
    </xf>
    <xf numFmtId="0" fontId="15" fillId="2" borderId="85" xfId="0" applyFont="1" applyFill="1" applyBorder="1" applyAlignment="1">
      <alignment horizontal="right"/>
    </xf>
    <xf numFmtId="0" fontId="3" fillId="2" borderId="86" xfId="0" applyFont="1" applyFill="1" applyBorder="1" applyAlignment="1"/>
    <xf numFmtId="0" fontId="3" fillId="2" borderId="87" xfId="0" applyFont="1" applyFill="1" applyBorder="1" applyAlignment="1"/>
    <xf numFmtId="49" fontId="6" fillId="2" borderId="88" xfId="0" applyNumberFormat="1" applyFont="1" applyFill="1" applyBorder="1" applyAlignment="1"/>
    <xf numFmtId="0" fontId="4" fillId="2" borderId="89" xfId="0" applyFont="1" applyFill="1" applyBorder="1" applyAlignment="1"/>
    <xf numFmtId="49" fontId="7" fillId="2" borderId="88" xfId="0" applyNumberFormat="1" applyFont="1" applyFill="1" applyBorder="1" applyAlignment="1">
      <alignment horizontal="right"/>
    </xf>
    <xf numFmtId="49" fontId="4" fillId="2" borderId="90" xfId="0" applyNumberFormat="1" applyFont="1" applyFill="1" applyBorder="1" applyAlignment="1">
      <alignment horizontal="left"/>
    </xf>
    <xf numFmtId="0" fontId="3" fillId="2" borderId="91" xfId="0" applyFont="1" applyFill="1" applyBorder="1" applyAlignment="1"/>
    <xf numFmtId="0" fontId="6" fillId="2" borderId="92" xfId="0" applyFont="1" applyFill="1" applyBorder="1" applyAlignment="1"/>
    <xf numFmtId="0" fontId="4" fillId="2" borderId="93" xfId="0" applyFont="1" applyFill="1" applyBorder="1" applyAlignment="1"/>
    <xf numFmtId="0" fontId="7" fillId="2" borderId="94" xfId="0" applyFont="1" applyFill="1" applyBorder="1" applyAlignment="1"/>
    <xf numFmtId="0" fontId="4" fillId="2" borderId="19" xfId="0" applyFont="1" applyFill="1" applyBorder="1" applyAlignment="1"/>
    <xf numFmtId="0" fontId="4" fillId="2" borderId="19" xfId="0" applyFont="1" applyFill="1" applyBorder="1" applyAlignment="1">
      <alignment horizontal="right"/>
    </xf>
    <xf numFmtId="49" fontId="7" fillId="3" borderId="14" xfId="0" applyNumberFormat="1" applyFont="1" applyFill="1" applyBorder="1" applyAlignment="1"/>
    <xf numFmtId="49" fontId="7" fillId="3" borderId="14" xfId="0" applyNumberFormat="1" applyFont="1" applyFill="1" applyBorder="1" applyAlignment="1">
      <alignment horizontal="center"/>
    </xf>
    <xf numFmtId="49" fontId="6" fillId="2" borderId="14" xfId="0" applyNumberFormat="1" applyFont="1" applyFill="1" applyBorder="1" applyAlignment="1">
      <alignment horizontal="center"/>
    </xf>
    <xf numFmtId="49" fontId="6" fillId="2" borderId="14" xfId="0" applyNumberFormat="1" applyFont="1" applyFill="1" applyBorder="1" applyAlignment="1">
      <alignment horizontal="left"/>
    </xf>
    <xf numFmtId="49" fontId="6" fillId="2" borderId="18" xfId="0" applyNumberFormat="1" applyFont="1" applyFill="1" applyBorder="1" applyAlignment="1"/>
    <xf numFmtId="0" fontId="4" fillId="2" borderId="19" xfId="0" applyFont="1" applyFill="1" applyBorder="1" applyAlignment="1">
      <alignment horizontal="center"/>
    </xf>
    <xf numFmtId="0" fontId="4" fillId="2" borderId="17" xfId="0" applyFont="1" applyFill="1" applyBorder="1" applyAlignment="1"/>
    <xf numFmtId="0" fontId="16" fillId="2" borderId="86" xfId="0" applyNumberFormat="1" applyFont="1" applyFill="1" applyBorder="1" applyAlignment="1"/>
    <xf numFmtId="0" fontId="17" fillId="2" borderId="14" xfId="0" applyNumberFormat="1" applyFont="1" applyFill="1" applyBorder="1" applyAlignment="1">
      <alignment horizontal="center" vertical="top"/>
    </xf>
    <xf numFmtId="49" fontId="17" fillId="2" borderId="14" xfId="0" applyNumberFormat="1" applyFont="1" applyFill="1" applyBorder="1" applyAlignment="1">
      <alignment horizontal="left" vertical="top"/>
    </xf>
    <xf numFmtId="49" fontId="17" fillId="2" borderId="14" xfId="0" applyNumberFormat="1" applyFont="1" applyFill="1" applyBorder="1" applyAlignment="1">
      <alignment vertical="top" wrapText="1"/>
    </xf>
    <xf numFmtId="49" fontId="17" fillId="2" borderId="14" xfId="0" applyNumberFormat="1" applyFont="1" applyFill="1" applyBorder="1" applyAlignment="1">
      <alignment horizontal="center"/>
    </xf>
    <xf numFmtId="4" fontId="17" fillId="2" borderId="14" xfId="0" applyNumberFormat="1" applyFont="1" applyFill="1" applyBorder="1" applyAlignment="1">
      <alignment horizontal="right"/>
    </xf>
    <xf numFmtId="4" fontId="17" fillId="2" borderId="14" xfId="0" applyNumberFormat="1" applyFont="1" applyFill="1" applyBorder="1" applyAlignment="1"/>
    <xf numFmtId="0" fontId="3" fillId="2" borderId="86" xfId="0" applyNumberFormat="1" applyFont="1" applyFill="1" applyBorder="1" applyAlignment="1"/>
    <xf numFmtId="0" fontId="3" fillId="2" borderId="87" xfId="0" applyNumberFormat="1" applyFont="1" applyFill="1" applyBorder="1" applyAlignment="1"/>
    <xf numFmtId="0" fontId="16" fillId="2" borderId="86" xfId="0" applyFont="1" applyFill="1" applyBorder="1" applyAlignment="1"/>
    <xf numFmtId="0" fontId="4" fillId="3" borderId="14" xfId="0" applyFont="1" applyFill="1" applyBorder="1" applyAlignment="1">
      <alignment horizontal="center"/>
    </xf>
    <xf numFmtId="49" fontId="18" fillId="3" borderId="14" xfId="0" applyNumberFormat="1" applyFont="1" applyFill="1" applyBorder="1" applyAlignment="1">
      <alignment horizontal="left"/>
    </xf>
    <xf numFmtId="49" fontId="18" fillId="3" borderId="18" xfId="0" applyNumberFormat="1" applyFont="1" applyFill="1" applyBorder="1" applyAlignment="1"/>
    <xf numFmtId="0" fontId="4" fillId="3" borderId="19" xfId="0" applyFont="1" applyFill="1" applyBorder="1" applyAlignment="1">
      <alignment horizontal="center"/>
    </xf>
    <xf numFmtId="4" fontId="4" fillId="3" borderId="19" xfId="0" applyNumberFormat="1" applyFont="1" applyFill="1" applyBorder="1" applyAlignment="1">
      <alignment horizontal="right"/>
    </xf>
    <xf numFmtId="4" fontId="4" fillId="3" borderId="17" xfId="0" applyNumberFormat="1" applyFont="1" applyFill="1" applyBorder="1" applyAlignment="1">
      <alignment horizontal="right"/>
    </xf>
    <xf numFmtId="4" fontId="6" fillId="3" borderId="14" xfId="0" applyNumberFormat="1" applyFont="1" applyFill="1" applyBorder="1" applyAlignment="1"/>
    <xf numFmtId="3" fontId="3" fillId="2" borderId="86" xfId="0" applyNumberFormat="1" applyFont="1" applyFill="1" applyBorder="1" applyAlignment="1"/>
    <xf numFmtId="0" fontId="3" fillId="2" borderId="95" xfId="0" applyFont="1" applyFill="1" applyBorder="1" applyAlignment="1"/>
    <xf numFmtId="0" fontId="3" fillId="2" borderId="90" xfId="0" applyFont="1" applyFill="1" applyBorder="1" applyAlignment="1"/>
    <xf numFmtId="0" fontId="3" fillId="2" borderId="96" xfId="0" applyFont="1" applyFill="1" applyBorder="1" applyAlignment="1"/>
    <xf numFmtId="0" fontId="3" fillId="2" borderId="97" xfId="0" applyFont="1" applyFill="1" applyBorder="1" applyAlignment="1"/>
    <xf numFmtId="0" fontId="3" fillId="2" borderId="98" xfId="0" applyFont="1" applyFill="1" applyBorder="1" applyAlignment="1"/>
    <xf numFmtId="0" fontId="3" fillId="2" borderId="99" xfId="0" applyFont="1" applyFill="1" applyBorder="1" applyAlignment="1"/>
    <xf numFmtId="49" fontId="6" fillId="3" borderId="18" xfId="0" applyNumberFormat="1" applyFont="1" applyFill="1" applyBorder="1" applyAlignment="1">
      <alignment wrapText="1"/>
    </xf>
    <xf numFmtId="0" fontId="3" fillId="0" borderId="19" xfId="0" applyFont="1" applyBorder="1" applyAlignment="1"/>
    <xf numFmtId="0" fontId="3" fillId="0" borderId="17" xfId="0" applyFont="1" applyBorder="1" applyAlignment="1"/>
    <xf numFmtId="49" fontId="5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/>
    <xf numFmtId="49" fontId="4" fillId="2" borderId="33" xfId="0" applyNumberFormat="1" applyFont="1" applyFill="1" applyBorder="1" applyAlignment="1">
      <alignment horizontal="center"/>
    </xf>
    <xf numFmtId="0" fontId="3" fillId="0" borderId="34" xfId="0" applyFont="1" applyBorder="1" applyAlignment="1"/>
    <xf numFmtId="0" fontId="7" fillId="2" borderId="14" xfId="0" applyFont="1" applyFill="1" applyBorder="1" applyAlignment="1">
      <alignment horizontal="left"/>
    </xf>
    <xf numFmtId="0" fontId="3" fillId="0" borderId="14" xfId="0" applyFont="1" applyBorder="1" applyAlignment="1"/>
    <xf numFmtId="0" fontId="2" fillId="2" borderId="2" xfId="0" applyFont="1" applyFill="1" applyBorder="1" applyAlignment="1">
      <alignment horizontal="left" wrapText="1"/>
    </xf>
    <xf numFmtId="0" fontId="3" fillId="0" borderId="2" xfId="0" applyFont="1" applyBorder="1" applyAlignment="1"/>
    <xf numFmtId="166" fontId="9" fillId="3" borderId="54" xfId="0" applyNumberFormat="1" applyFont="1" applyFill="1" applyBorder="1" applyAlignment="1">
      <alignment horizontal="right"/>
    </xf>
    <xf numFmtId="0" fontId="3" fillId="0" borderId="55" xfId="0" applyFont="1" applyBorder="1" applyAlignment="1"/>
    <xf numFmtId="0" fontId="7" fillId="2" borderId="14" xfId="0" applyNumberFormat="1" applyFont="1" applyFill="1" applyBorder="1" applyAlignment="1">
      <alignment horizontal="left"/>
    </xf>
    <xf numFmtId="166" fontId="4" fillId="2" borderId="12" xfId="0" applyNumberFormat="1" applyFont="1" applyFill="1" applyBorder="1" applyAlignment="1">
      <alignment horizontal="right"/>
    </xf>
    <xf numFmtId="0" fontId="3" fillId="0" borderId="50" xfId="0" applyFont="1" applyBorder="1" applyAlignment="1"/>
    <xf numFmtId="0" fontId="11" fillId="2" borderId="2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center"/>
    </xf>
    <xf numFmtId="49" fontId="6" fillId="3" borderId="24" xfId="0" applyNumberFormat="1" applyFont="1" applyFill="1" applyBorder="1" applyAlignment="1">
      <alignment horizontal="center"/>
    </xf>
    <xf numFmtId="0" fontId="3" fillId="0" borderId="25" xfId="0" applyFont="1" applyBorder="1" applyAlignment="1"/>
    <xf numFmtId="0" fontId="3" fillId="0" borderId="26" xfId="0" applyFont="1" applyBorder="1" applyAlignment="1"/>
    <xf numFmtId="49" fontId="5" fillId="2" borderId="21" xfId="0" applyNumberFormat="1" applyFont="1" applyFill="1" applyBorder="1" applyAlignment="1">
      <alignment horizontal="center" vertical="center"/>
    </xf>
    <xf numFmtId="0" fontId="3" fillId="0" borderId="22" xfId="0" applyFont="1" applyBorder="1" applyAlignment="1"/>
    <xf numFmtId="0" fontId="3" fillId="0" borderId="23" xfId="0" applyFont="1" applyBorder="1" applyAlignment="1"/>
    <xf numFmtId="49" fontId="4" fillId="2" borderId="40" xfId="0" applyNumberFormat="1" applyFont="1" applyFill="1" applyBorder="1" applyAlignment="1">
      <alignment horizontal="center"/>
    </xf>
    <xf numFmtId="0" fontId="3" fillId="0" borderId="39" xfId="0" applyFont="1" applyBorder="1" applyAlignment="1"/>
    <xf numFmtId="49" fontId="4" fillId="2" borderId="48" xfId="0" applyNumberFormat="1" applyFont="1" applyFill="1" applyBorder="1" applyAlignment="1">
      <alignment horizontal="center"/>
    </xf>
    <xf numFmtId="0" fontId="3" fillId="0" borderId="47" xfId="0" applyFont="1" applyBorder="1" applyAlignment="1"/>
    <xf numFmtId="49" fontId="4" fillId="2" borderId="48" xfId="0" applyNumberFormat="1" applyFont="1" applyFill="1" applyBorder="1" applyAlignment="1">
      <alignment horizontal="left"/>
    </xf>
    <xf numFmtId="0" fontId="3" fillId="0" borderId="46" xfId="0" applyFont="1" applyBorder="1" applyAlignment="1"/>
    <xf numFmtId="49" fontId="5" fillId="2" borderId="2" xfId="0" applyNumberFormat="1" applyFont="1" applyFill="1" applyBorder="1" applyAlignment="1">
      <alignment horizontal="center"/>
    </xf>
    <xf numFmtId="3" fontId="6" fillId="3" borderId="52" xfId="0" applyNumberFormat="1" applyFont="1" applyFill="1" applyBorder="1" applyAlignment="1">
      <alignment horizontal="right"/>
    </xf>
    <xf numFmtId="49" fontId="13" fillId="2" borderId="81" xfId="0" applyNumberFormat="1" applyFont="1" applyFill="1" applyBorder="1" applyAlignment="1">
      <alignment horizontal="center"/>
    </xf>
    <xf numFmtId="0" fontId="3" fillId="0" borderId="82" xfId="0" applyFont="1" applyBorder="1" applyAlignment="1"/>
    <xf numFmtId="49" fontId="4" fillId="2" borderId="92" xfId="0" applyNumberFormat="1" applyFont="1" applyFill="1" applyBorder="1" applyAlignment="1">
      <alignment horizontal="center"/>
    </xf>
    <xf numFmtId="0" fontId="3" fillId="0" borderId="85" xfId="0" applyFont="1" applyBorder="1" applyAlignment="1"/>
    <xf numFmtId="0" fontId="3" fillId="0" borderId="93" xfId="0" applyFont="1" applyBorder="1" applyAlignment="1"/>
    <xf numFmtId="49" fontId="4" fillId="2" borderId="88" xfId="0" applyNumberFormat="1" applyFont="1" applyFill="1" applyBorder="1" applyAlignment="1">
      <alignment horizontal="center"/>
    </xf>
    <xf numFmtId="0" fontId="3" fillId="0" borderId="89" xfId="0" applyFont="1" applyBorder="1" applyAlignment="1"/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FFF"/>
      <rgbColor rgb="FFCBCBCB"/>
      <rgbColor rgb="FFCBCCCB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showGridLines="0" workbookViewId="0">
      <selection sqref="A1:G1"/>
    </sheetView>
  </sheetViews>
  <sheetFormatPr defaultColWidth="2.28515625" defaultRowHeight="13.15" customHeight="1"/>
  <cols>
    <col min="1" max="1" width="2.28515625" style="1" customWidth="1"/>
    <col min="2" max="2" width="17.42578125" style="1" customWidth="1"/>
    <col min="3" max="3" width="18.42578125" style="1" customWidth="1"/>
    <col min="4" max="4" width="17" style="1" customWidth="1"/>
    <col min="5" max="5" width="15.85546875" style="1" customWidth="1"/>
    <col min="6" max="6" width="19.28515625" style="1" customWidth="1"/>
    <col min="7" max="7" width="17.85546875" style="1" customWidth="1"/>
    <col min="8" max="9" width="10.140625" style="1" customWidth="1"/>
    <col min="10" max="256" width="2.28515625" style="1" customWidth="1"/>
  </cols>
  <sheetData>
    <row r="1" spans="1:9" ht="24.75" customHeight="1">
      <c r="A1" s="220" t="s">
        <v>0</v>
      </c>
      <c r="B1" s="221"/>
      <c r="C1" s="221"/>
      <c r="D1" s="221"/>
      <c r="E1" s="221"/>
      <c r="F1" s="221"/>
      <c r="G1" s="221"/>
      <c r="H1" s="2"/>
      <c r="I1" s="2"/>
    </row>
    <row r="2" spans="1:9" ht="12.75" customHeight="1">
      <c r="A2" s="3" t="s">
        <v>1</v>
      </c>
      <c r="B2" s="4"/>
      <c r="C2" s="5">
        <f>'Rekapitulace - Tableau 1 - Tabl'!I1</f>
        <v>0</v>
      </c>
      <c r="D2" s="6" t="str">
        <f>'Rekapitulace - Tableau 1 - Tabl'!H2</f>
        <v>Projekt interieru</v>
      </c>
      <c r="E2" s="7"/>
      <c r="F2" s="8" t="s">
        <v>2</v>
      </c>
      <c r="G2" s="9"/>
      <c r="H2" s="10"/>
      <c r="I2" s="2"/>
    </row>
    <row r="3" spans="1:9" ht="9" hidden="1" customHeight="1">
      <c r="A3" s="11"/>
      <c r="B3" s="12"/>
      <c r="C3" s="13"/>
      <c r="D3" s="14"/>
      <c r="E3" s="15"/>
      <c r="F3" s="16"/>
      <c r="G3" s="17"/>
      <c r="H3" s="10"/>
      <c r="I3" s="2"/>
    </row>
    <row r="4" spans="1:9" ht="12" customHeight="1">
      <c r="A4" s="18" t="s">
        <v>3</v>
      </c>
      <c r="B4" s="12"/>
      <c r="C4" s="13" t="s">
        <v>4</v>
      </c>
      <c r="D4" s="14"/>
      <c r="E4" s="15"/>
      <c r="F4" s="19" t="s">
        <v>5</v>
      </c>
      <c r="G4" s="20"/>
      <c r="H4" s="10"/>
      <c r="I4" s="2"/>
    </row>
    <row r="5" spans="1:9" ht="12.95" customHeight="1">
      <c r="A5" s="21"/>
      <c r="B5" s="22"/>
      <c r="C5" s="23"/>
      <c r="D5" s="24"/>
      <c r="E5" s="22"/>
      <c r="F5" s="19" t="s">
        <v>6</v>
      </c>
      <c r="G5" s="17"/>
      <c r="H5" s="10"/>
      <c r="I5" s="2"/>
    </row>
    <row r="6" spans="1:9" ht="12.95" customHeight="1">
      <c r="A6" s="18" t="s">
        <v>7</v>
      </c>
      <c r="B6" s="12"/>
      <c r="C6" s="13" t="s">
        <v>8</v>
      </c>
      <c r="D6" s="14"/>
      <c r="E6" s="15"/>
      <c r="F6" s="19" t="s">
        <v>9</v>
      </c>
      <c r="G6" s="25"/>
      <c r="H6" s="10"/>
      <c r="I6" s="2"/>
    </row>
    <row r="7" spans="1:9" ht="13.5" customHeight="1">
      <c r="A7" s="21"/>
      <c r="B7" s="22"/>
      <c r="C7" s="217" t="s">
        <v>10</v>
      </c>
      <c r="D7" s="218"/>
      <c r="E7" s="219"/>
      <c r="F7" s="26" t="s">
        <v>11</v>
      </c>
      <c r="G7" s="25">
        <f>IF($G$6=0,,ROUND((F30+F32)/$G$6,1))</f>
        <v>0</v>
      </c>
      <c r="H7" s="10"/>
      <c r="I7" s="2"/>
    </row>
    <row r="8" spans="1:9" ht="12.75" customHeight="1">
      <c r="A8" s="27" t="s">
        <v>12</v>
      </c>
      <c r="B8" s="16"/>
      <c r="C8" s="224"/>
      <c r="D8" s="225"/>
      <c r="E8" s="225"/>
      <c r="F8" s="19" t="s">
        <v>13</v>
      </c>
      <c r="G8" s="17"/>
      <c r="H8" s="10"/>
      <c r="I8" s="2"/>
    </row>
    <row r="9" spans="1:9" ht="12.75" customHeight="1">
      <c r="A9" s="27" t="s">
        <v>14</v>
      </c>
      <c r="B9" s="16"/>
      <c r="C9" s="230">
        <f>$C$8</f>
        <v>0</v>
      </c>
      <c r="D9" s="225"/>
      <c r="E9" s="225"/>
      <c r="F9" s="16"/>
      <c r="G9" s="17"/>
      <c r="H9" s="10"/>
      <c r="I9" s="2"/>
    </row>
    <row r="10" spans="1:9" ht="12.75" customHeight="1">
      <c r="A10" s="27" t="s">
        <v>15</v>
      </c>
      <c r="B10" s="16"/>
      <c r="C10" s="224"/>
      <c r="D10" s="225"/>
      <c r="E10" s="225"/>
      <c r="F10" s="16"/>
      <c r="G10" s="28"/>
      <c r="H10" s="10"/>
      <c r="I10" s="2"/>
    </row>
    <row r="11" spans="1:9" ht="13.5" customHeight="1">
      <c r="A11" s="27" t="s">
        <v>16</v>
      </c>
      <c r="B11" s="16"/>
      <c r="C11" s="224"/>
      <c r="D11" s="225"/>
      <c r="E11" s="225"/>
      <c r="F11" s="19" t="s">
        <v>17</v>
      </c>
      <c r="G11" s="28"/>
      <c r="H11" s="10"/>
      <c r="I11" s="2"/>
    </row>
    <row r="12" spans="1:9" ht="12.75" customHeight="1">
      <c r="A12" s="29" t="s">
        <v>18</v>
      </c>
      <c r="B12" s="12"/>
      <c r="C12" s="234"/>
      <c r="D12" s="225"/>
      <c r="E12" s="225"/>
      <c r="F12" s="26" t="s">
        <v>19</v>
      </c>
      <c r="G12" s="17"/>
      <c r="H12" s="10"/>
      <c r="I12" s="2"/>
    </row>
    <row r="13" spans="1:9" ht="28.5" customHeight="1">
      <c r="A13" s="238" t="s">
        <v>20</v>
      </c>
      <c r="B13" s="239"/>
      <c r="C13" s="239"/>
      <c r="D13" s="239"/>
      <c r="E13" s="239"/>
      <c r="F13" s="239"/>
      <c r="G13" s="240"/>
      <c r="H13" s="10"/>
      <c r="I13" s="2"/>
    </row>
    <row r="14" spans="1:9" ht="17.25" customHeight="1">
      <c r="A14" s="30" t="s">
        <v>21</v>
      </c>
      <c r="B14" s="31"/>
      <c r="C14" s="32"/>
      <c r="D14" s="235" t="s">
        <v>22</v>
      </c>
      <c r="E14" s="236"/>
      <c r="F14" s="236"/>
      <c r="G14" s="237"/>
      <c r="H14" s="10"/>
      <c r="I14" s="2"/>
    </row>
    <row r="15" spans="1:9" ht="15.95" customHeight="1">
      <c r="A15" s="34"/>
      <c r="B15" s="35" t="s">
        <v>23</v>
      </c>
      <c r="C15" s="36">
        <f>'Rekapitulace - Tableau 1 - Tabl'!$F$12</f>
        <v>0</v>
      </c>
      <c r="D15" s="37" t="str">
        <f>'Rekapitulace - Tableau 1 - Tabl'!B17</f>
        <v>Ztížené výrobní podmínky</v>
      </c>
      <c r="E15" s="38"/>
      <c r="F15" s="39"/>
      <c r="G15" s="36">
        <f>'Rekapitulace - Tableau 1 - Tabl'!J17</f>
        <v>0</v>
      </c>
      <c r="H15" s="10"/>
      <c r="I15" s="2"/>
    </row>
    <row r="16" spans="1:9" ht="15.95" customHeight="1">
      <c r="A16" s="40" t="s">
        <v>24</v>
      </c>
      <c r="B16" s="41" t="s">
        <v>25</v>
      </c>
      <c r="C16" s="42">
        <f>'Rekapitulace - Tableau 1 - Tabl'!$G$12</f>
        <v>0</v>
      </c>
      <c r="D16" s="43" t="str">
        <f>'Rekapitulace - Tableau 1 - Tabl'!B18</f>
        <v>Oborová přirážka</v>
      </c>
      <c r="E16" s="44"/>
      <c r="F16" s="45"/>
      <c r="G16" s="42">
        <f>'Rekapitulace - Tableau 1 - Tabl'!J18</f>
        <v>0</v>
      </c>
      <c r="H16" s="10"/>
      <c r="I16" s="2"/>
    </row>
    <row r="17" spans="1:9" ht="15.95" customHeight="1">
      <c r="A17" s="40" t="s">
        <v>26</v>
      </c>
      <c r="B17" s="41" t="s">
        <v>27</v>
      </c>
      <c r="C17" s="42">
        <f>'Rekapitulace - Tableau 1 - Tabl'!$I$12</f>
        <v>0</v>
      </c>
      <c r="D17" s="43" t="str">
        <f>'Rekapitulace - Tableau 1 - Tabl'!B19</f>
        <v>Přesun stavebních kapacit</v>
      </c>
      <c r="E17" s="44"/>
      <c r="F17" s="45"/>
      <c r="G17" s="42">
        <f>'Rekapitulace - Tableau 1 - Tabl'!J19</f>
        <v>0</v>
      </c>
      <c r="H17" s="10"/>
      <c r="I17" s="2"/>
    </row>
    <row r="18" spans="1:9" ht="15.95" customHeight="1">
      <c r="A18" s="46" t="s">
        <v>28</v>
      </c>
      <c r="B18" s="41" t="s">
        <v>29</v>
      </c>
      <c r="C18" s="42">
        <f>'Rekapitulace - Tableau 1 - Tabl'!$H$12</f>
        <v>0</v>
      </c>
      <c r="D18" s="43" t="str">
        <f>'Rekapitulace - Tableau 1 - Tabl'!B20</f>
        <v>Mimostaveništní doprava</v>
      </c>
      <c r="E18" s="44"/>
      <c r="F18" s="45"/>
      <c r="G18" s="42">
        <f>'Rekapitulace - Tableau 1 - Tabl'!J20</f>
        <v>0</v>
      </c>
      <c r="H18" s="10"/>
      <c r="I18" s="2"/>
    </row>
    <row r="19" spans="1:9" ht="15.95" customHeight="1">
      <c r="A19" s="43" t="s">
        <v>30</v>
      </c>
      <c r="B19" s="45"/>
      <c r="C19" s="42">
        <f>SUM(C15:C18)</f>
        <v>0</v>
      </c>
      <c r="D19" s="43" t="str">
        <f>'Rekapitulace - Tableau 1 - Tabl'!B21</f>
        <v>Zařízení staveniště</v>
      </c>
      <c r="E19" s="44"/>
      <c r="F19" s="45"/>
      <c r="G19" s="42">
        <f>'Rekapitulace - Tableau 1 - Tabl'!J21</f>
        <v>0</v>
      </c>
      <c r="H19" s="10"/>
      <c r="I19" s="2"/>
    </row>
    <row r="20" spans="1:9" ht="15.95" customHeight="1">
      <c r="A20" s="11"/>
      <c r="B20" s="45"/>
      <c r="C20" s="42"/>
      <c r="D20" s="43" t="str">
        <f>'Rekapitulace - Tableau 1 - Tabl'!B22</f>
        <v>Provoz investora</v>
      </c>
      <c r="E20" s="44"/>
      <c r="F20" s="45"/>
      <c r="G20" s="42">
        <f>'Rekapitulace - Tableau 1 - Tabl'!J22</f>
        <v>0</v>
      </c>
      <c r="H20" s="10"/>
      <c r="I20" s="2"/>
    </row>
    <row r="21" spans="1:9" ht="15.95" customHeight="1">
      <c r="A21" s="43" t="s">
        <v>31</v>
      </c>
      <c r="B21" s="45"/>
      <c r="C21" s="42">
        <f>'Rekapitulace - Tableau 1 - Tabl'!$J$12</f>
        <v>0</v>
      </c>
      <c r="D21" s="43" t="str">
        <f>'Rekapitulace - Tableau 1 - Tabl'!B23</f>
        <v>Kompletační činnost (IČD)</v>
      </c>
      <c r="E21" s="44"/>
      <c r="F21" s="45"/>
      <c r="G21" s="42">
        <f>'Rekapitulace - Tableau 1 - Tabl'!J23</f>
        <v>0</v>
      </c>
      <c r="H21" s="10"/>
      <c r="I21" s="2"/>
    </row>
    <row r="22" spans="1:9" ht="15.95" customHeight="1">
      <c r="A22" s="43" t="s">
        <v>32</v>
      </c>
      <c r="B22" s="45"/>
      <c r="C22" s="42">
        <f>C19+C21</f>
        <v>0</v>
      </c>
      <c r="D22" s="43" t="s">
        <v>33</v>
      </c>
      <c r="E22" s="44"/>
      <c r="F22" s="45"/>
      <c r="G22" s="42">
        <f>G23-SUM(G15:G21)</f>
        <v>0</v>
      </c>
      <c r="H22" s="10"/>
      <c r="I22" s="2"/>
    </row>
    <row r="23" spans="1:9" ht="15.95" customHeight="1">
      <c r="A23" s="222" t="s">
        <v>34</v>
      </c>
      <c r="B23" s="223"/>
      <c r="C23" s="47">
        <f>C22+G23</f>
        <v>0</v>
      </c>
      <c r="D23" s="48" t="s">
        <v>35</v>
      </c>
      <c r="E23" s="49"/>
      <c r="F23" s="50"/>
      <c r="G23" s="42">
        <f>'Rekapitulace - Tableau 1 - Tabl'!$I$25</f>
        <v>0</v>
      </c>
      <c r="H23" s="10"/>
      <c r="I23" s="2"/>
    </row>
    <row r="24" spans="1:9" ht="12.75" customHeight="1">
      <c r="A24" s="51" t="s">
        <v>36</v>
      </c>
      <c r="B24" s="52"/>
      <c r="C24" s="53"/>
      <c r="D24" s="54" t="s">
        <v>37</v>
      </c>
      <c r="E24" s="53"/>
      <c r="F24" s="54" t="s">
        <v>38</v>
      </c>
      <c r="G24" s="55"/>
      <c r="H24" s="10"/>
      <c r="I24" s="2"/>
    </row>
    <row r="25" spans="1:9" ht="12.6" customHeight="1">
      <c r="A25" s="56" t="s">
        <v>39</v>
      </c>
      <c r="B25" s="57"/>
      <c r="C25" s="58"/>
      <c r="D25" s="59" t="s">
        <v>39</v>
      </c>
      <c r="E25" s="58"/>
      <c r="F25" s="59" t="s">
        <v>39</v>
      </c>
      <c r="G25" s="60"/>
      <c r="H25" s="10"/>
      <c r="I25" s="2"/>
    </row>
    <row r="26" spans="1:9" ht="37.5" customHeight="1">
      <c r="A26" s="61" t="s">
        <v>40</v>
      </c>
      <c r="B26" s="62"/>
      <c r="C26" s="63"/>
      <c r="D26" s="64" t="s">
        <v>40</v>
      </c>
      <c r="E26" s="63"/>
      <c r="F26" s="64" t="s">
        <v>40</v>
      </c>
      <c r="G26" s="65"/>
      <c r="H26" s="10"/>
      <c r="I26" s="2"/>
    </row>
    <row r="27" spans="1:9" ht="12.75" customHeight="1">
      <c r="A27" s="66"/>
      <c r="B27" s="67"/>
      <c r="C27" s="63"/>
      <c r="D27" s="68"/>
      <c r="E27" s="63"/>
      <c r="F27" s="68"/>
      <c r="G27" s="65"/>
      <c r="H27" s="10"/>
      <c r="I27" s="2"/>
    </row>
    <row r="28" spans="1:9" ht="12.75" customHeight="1">
      <c r="A28" s="61" t="s">
        <v>41</v>
      </c>
      <c r="B28" s="69"/>
      <c r="C28" s="63"/>
      <c r="D28" s="64" t="s">
        <v>42</v>
      </c>
      <c r="E28" s="63"/>
      <c r="F28" s="64" t="s">
        <v>42</v>
      </c>
      <c r="G28" s="65"/>
      <c r="H28" s="10"/>
      <c r="I28" s="2"/>
    </row>
    <row r="29" spans="1:9" ht="69" customHeight="1">
      <c r="A29" s="70"/>
      <c r="B29" s="71"/>
      <c r="C29" s="72"/>
      <c r="D29" s="73"/>
      <c r="E29" s="72"/>
      <c r="F29" s="73"/>
      <c r="G29" s="74"/>
      <c r="H29" s="10"/>
      <c r="I29" s="2"/>
    </row>
    <row r="30" spans="1:9" ht="12.75" customHeight="1">
      <c r="A30" s="43" t="s">
        <v>43</v>
      </c>
      <c r="B30" s="75"/>
      <c r="C30" s="76">
        <v>21</v>
      </c>
      <c r="D30" s="77" t="s">
        <v>44</v>
      </c>
      <c r="E30" s="45"/>
      <c r="F30" s="231">
        <f>C23-F32</f>
        <v>0</v>
      </c>
      <c r="G30" s="232"/>
      <c r="H30" s="10"/>
      <c r="I30" s="2"/>
    </row>
    <row r="31" spans="1:9" ht="12.75" customHeight="1">
      <c r="A31" s="43" t="s">
        <v>45</v>
      </c>
      <c r="B31" s="75"/>
      <c r="C31" s="76">
        <f>$C$30</f>
        <v>21</v>
      </c>
      <c r="D31" s="77" t="s">
        <v>46</v>
      </c>
      <c r="E31" s="45"/>
      <c r="F31" s="231">
        <f>ROUND(PRODUCT(F30,C31/100),0)</f>
        <v>0</v>
      </c>
      <c r="G31" s="232"/>
      <c r="H31" s="10"/>
      <c r="I31" s="2"/>
    </row>
    <row r="32" spans="1:9" ht="12.75" customHeight="1">
      <c r="A32" s="43" t="s">
        <v>43</v>
      </c>
      <c r="B32" s="75"/>
      <c r="C32" s="76">
        <v>0</v>
      </c>
      <c r="D32" s="77" t="s">
        <v>46</v>
      </c>
      <c r="E32" s="45"/>
      <c r="F32" s="231">
        <v>0</v>
      </c>
      <c r="G32" s="232"/>
      <c r="H32" s="10"/>
      <c r="I32" s="2"/>
    </row>
    <row r="33" spans="1:9" ht="12.75" customHeight="1">
      <c r="A33" s="43" t="s">
        <v>45</v>
      </c>
      <c r="B33" s="75"/>
      <c r="C33" s="76">
        <f>$C$32</f>
        <v>0</v>
      </c>
      <c r="D33" s="77" t="s">
        <v>46</v>
      </c>
      <c r="E33" s="45"/>
      <c r="F33" s="231">
        <f>ROUND(PRODUCT(F32,C33/100),0)</f>
        <v>0</v>
      </c>
      <c r="G33" s="232"/>
      <c r="H33" s="10"/>
      <c r="I33" s="2"/>
    </row>
    <row r="34" spans="1:9" ht="19.5" customHeight="1">
      <c r="A34" s="78" t="s">
        <v>47</v>
      </c>
      <c r="B34" s="79"/>
      <c r="C34" s="79"/>
      <c r="D34" s="79"/>
      <c r="E34" s="80"/>
      <c r="F34" s="228">
        <f>ROUND(SUM(F30:F33),0)</f>
        <v>0</v>
      </c>
      <c r="G34" s="229"/>
      <c r="H34" s="81"/>
      <c r="I34" s="82"/>
    </row>
    <row r="35" spans="1:9" ht="12.75" customHeight="1">
      <c r="A35" s="83"/>
      <c r="B35" s="83"/>
      <c r="C35" s="83"/>
      <c r="D35" s="83"/>
      <c r="E35" s="83"/>
      <c r="F35" s="83"/>
      <c r="G35" s="83"/>
      <c r="H35" s="2"/>
      <c r="I35" s="2"/>
    </row>
    <row r="36" spans="1:9" ht="12.75" customHeight="1">
      <c r="A36" s="84" t="s">
        <v>48</v>
      </c>
      <c r="B36" s="2"/>
      <c r="C36" s="2"/>
      <c r="D36" s="2"/>
      <c r="E36" s="2"/>
      <c r="F36" s="2"/>
      <c r="G36" s="2"/>
      <c r="H36" s="84" t="s">
        <v>49</v>
      </c>
      <c r="I36" s="2"/>
    </row>
    <row r="37" spans="1:9" ht="14.25" customHeight="1">
      <c r="A37" s="2"/>
      <c r="B37" s="233"/>
      <c r="C37" s="227"/>
      <c r="D37" s="227"/>
      <c r="E37" s="227"/>
      <c r="F37" s="227"/>
      <c r="G37" s="227"/>
      <c r="H37" s="84" t="s">
        <v>49</v>
      </c>
      <c r="I37" s="2"/>
    </row>
    <row r="38" spans="1:9" ht="12.75" customHeight="1">
      <c r="A38" s="85"/>
      <c r="B38" s="227"/>
      <c r="C38" s="227"/>
      <c r="D38" s="227"/>
      <c r="E38" s="227"/>
      <c r="F38" s="227"/>
      <c r="G38" s="227"/>
      <c r="H38" s="84" t="s">
        <v>49</v>
      </c>
      <c r="I38" s="2"/>
    </row>
    <row r="39" spans="1:9" ht="12.75" customHeight="1">
      <c r="A39" s="85"/>
      <c r="B39" s="227"/>
      <c r="C39" s="227"/>
      <c r="D39" s="227"/>
      <c r="E39" s="227"/>
      <c r="F39" s="227"/>
      <c r="G39" s="227"/>
      <c r="H39" s="84" t="s">
        <v>49</v>
      </c>
      <c r="I39" s="2"/>
    </row>
    <row r="40" spans="1:9" ht="12.75" customHeight="1">
      <c r="A40" s="85"/>
      <c r="B40" s="227"/>
      <c r="C40" s="227"/>
      <c r="D40" s="227"/>
      <c r="E40" s="227"/>
      <c r="F40" s="227"/>
      <c r="G40" s="227"/>
      <c r="H40" s="84" t="s">
        <v>49</v>
      </c>
      <c r="I40" s="2"/>
    </row>
    <row r="41" spans="1:9" ht="12.75" customHeight="1">
      <c r="A41" s="85"/>
      <c r="B41" s="227"/>
      <c r="C41" s="227"/>
      <c r="D41" s="227"/>
      <c r="E41" s="227"/>
      <c r="F41" s="227"/>
      <c r="G41" s="227"/>
      <c r="H41" s="84" t="s">
        <v>49</v>
      </c>
      <c r="I41" s="2"/>
    </row>
    <row r="42" spans="1:9" ht="12.75" customHeight="1">
      <c r="A42" s="85"/>
      <c r="B42" s="227"/>
      <c r="C42" s="227"/>
      <c r="D42" s="227"/>
      <c r="E42" s="227"/>
      <c r="F42" s="227"/>
      <c r="G42" s="227"/>
      <c r="H42" s="84" t="s">
        <v>49</v>
      </c>
      <c r="I42" s="2"/>
    </row>
    <row r="43" spans="1:9" ht="12.75" customHeight="1">
      <c r="A43" s="85"/>
      <c r="B43" s="227"/>
      <c r="C43" s="227"/>
      <c r="D43" s="227"/>
      <c r="E43" s="227"/>
      <c r="F43" s="227"/>
      <c r="G43" s="227"/>
      <c r="H43" s="84" t="s">
        <v>49</v>
      </c>
      <c r="I43" s="2"/>
    </row>
    <row r="44" spans="1:9" ht="12.75" customHeight="1">
      <c r="A44" s="85"/>
      <c r="B44" s="227"/>
      <c r="C44" s="227"/>
      <c r="D44" s="227"/>
      <c r="E44" s="227"/>
      <c r="F44" s="227"/>
      <c r="G44" s="227"/>
      <c r="H44" s="84" t="s">
        <v>49</v>
      </c>
      <c r="I44" s="2"/>
    </row>
    <row r="45" spans="1:9" ht="9" customHeight="1">
      <c r="A45" s="85"/>
      <c r="B45" s="227"/>
      <c r="C45" s="227"/>
      <c r="D45" s="227"/>
      <c r="E45" s="227"/>
      <c r="F45" s="227"/>
      <c r="G45" s="227"/>
      <c r="H45" s="84" t="s">
        <v>49</v>
      </c>
      <c r="I45" s="2"/>
    </row>
    <row r="46" spans="1:9" ht="12.75" customHeight="1">
      <c r="A46" s="2"/>
      <c r="B46" s="226"/>
      <c r="C46" s="227"/>
      <c r="D46" s="227"/>
      <c r="E46" s="227"/>
      <c r="F46" s="227"/>
      <c r="G46" s="227"/>
      <c r="H46" s="2"/>
      <c r="I46" s="2"/>
    </row>
    <row r="47" spans="1:9" ht="12.75" customHeight="1">
      <c r="A47" s="2"/>
      <c r="B47" s="226"/>
      <c r="C47" s="227"/>
      <c r="D47" s="227"/>
      <c r="E47" s="227"/>
      <c r="F47" s="227"/>
      <c r="G47" s="227"/>
      <c r="H47" s="2"/>
      <c r="I47" s="2"/>
    </row>
    <row r="48" spans="1:9" ht="12.75" customHeight="1">
      <c r="A48" s="2"/>
      <c r="B48" s="226"/>
      <c r="C48" s="227"/>
      <c r="D48" s="227"/>
      <c r="E48" s="227"/>
      <c r="F48" s="227"/>
      <c r="G48" s="227"/>
      <c r="H48" s="2"/>
      <c r="I48" s="2"/>
    </row>
    <row r="49" spans="1:9" ht="12.75" customHeight="1">
      <c r="A49" s="2"/>
      <c r="B49" s="226"/>
      <c r="C49" s="227"/>
      <c r="D49" s="227"/>
      <c r="E49" s="227"/>
      <c r="F49" s="227"/>
      <c r="G49" s="227"/>
      <c r="H49" s="2"/>
      <c r="I49" s="2"/>
    </row>
    <row r="50" spans="1:9" ht="12.75" customHeight="1">
      <c r="A50" s="2"/>
      <c r="B50" s="226"/>
      <c r="C50" s="227"/>
      <c r="D50" s="227"/>
      <c r="E50" s="227"/>
      <c r="F50" s="227"/>
      <c r="G50" s="227"/>
      <c r="H50" s="2"/>
      <c r="I50" s="2"/>
    </row>
    <row r="51" spans="1:9" ht="12.75" customHeight="1">
      <c r="A51" s="2"/>
      <c r="B51" s="226"/>
      <c r="C51" s="227"/>
      <c r="D51" s="227"/>
      <c r="E51" s="227"/>
      <c r="F51" s="227"/>
      <c r="G51" s="227"/>
      <c r="H51" s="2"/>
      <c r="I51" s="2"/>
    </row>
    <row r="52" spans="1:9" ht="12.75" customHeight="1">
      <c r="A52" s="2"/>
      <c r="B52" s="226"/>
      <c r="C52" s="227"/>
      <c r="D52" s="227"/>
      <c r="E52" s="227"/>
      <c r="F52" s="227"/>
      <c r="G52" s="227"/>
      <c r="H52" s="2"/>
      <c r="I52" s="2"/>
    </row>
    <row r="53" spans="1:9" ht="12.75" customHeight="1">
      <c r="A53" s="2"/>
      <c r="B53" s="226"/>
      <c r="C53" s="227"/>
      <c r="D53" s="227"/>
      <c r="E53" s="227"/>
      <c r="F53" s="227"/>
      <c r="G53" s="227"/>
      <c r="H53" s="2"/>
      <c r="I53" s="2"/>
    </row>
    <row r="54" spans="1:9" ht="12.75" customHeight="1">
      <c r="A54" s="2"/>
      <c r="B54" s="226"/>
      <c r="C54" s="227"/>
      <c r="D54" s="227"/>
      <c r="E54" s="227"/>
      <c r="F54" s="227"/>
      <c r="G54" s="227"/>
      <c r="H54" s="2"/>
      <c r="I54" s="2"/>
    </row>
    <row r="55" spans="1:9" ht="12.75" customHeight="1">
      <c r="A55" s="2"/>
      <c r="B55" s="226"/>
      <c r="C55" s="227"/>
      <c r="D55" s="227"/>
      <c r="E55" s="227"/>
      <c r="F55" s="227"/>
      <c r="G55" s="227"/>
      <c r="H55" s="2"/>
      <c r="I55" s="2"/>
    </row>
  </sheetData>
  <mergeCells count="26">
    <mergeCell ref="B52:G52"/>
    <mergeCell ref="B53:G53"/>
    <mergeCell ref="B54:G54"/>
    <mergeCell ref="A13:G13"/>
    <mergeCell ref="B55:G55"/>
    <mergeCell ref="F32:G32"/>
    <mergeCell ref="B48:G48"/>
    <mergeCell ref="F33:G33"/>
    <mergeCell ref="B49:G49"/>
    <mergeCell ref="B51:G51"/>
    <mergeCell ref="C7:E7"/>
    <mergeCell ref="A1:G1"/>
    <mergeCell ref="A23:B23"/>
    <mergeCell ref="C8:E8"/>
    <mergeCell ref="B50:G50"/>
    <mergeCell ref="F34:G34"/>
    <mergeCell ref="C9:E9"/>
    <mergeCell ref="F30:G30"/>
    <mergeCell ref="B46:G46"/>
    <mergeCell ref="C10:E10"/>
    <mergeCell ref="B37:G45"/>
    <mergeCell ref="C11:E11"/>
    <mergeCell ref="C12:E12"/>
    <mergeCell ref="D14:G14"/>
    <mergeCell ref="F31:G31"/>
    <mergeCell ref="B47:G47"/>
  </mergeCells>
  <pageMargins left="0.59055100000000005" right="0.39370100000000002" top="0.59055100000000005" bottom="0.98425200000000002" header="0.19685" footer="0.51181100000000002"/>
  <pageSetup scale="75" orientation="portrait"/>
  <headerFooter>
    <oddFooter>&amp;L&amp;"Lucida Grande,Regular"&amp;9&amp;K000000Zpracováno programem &amp;10BUILDpower,  © RTS, a.s.&amp;"Helvetica Neue,Regular"&amp;11
&amp;"Arial,Regular"&amp;10Strana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"/>
  <sheetViews>
    <sheetView showGridLines="0" workbookViewId="0"/>
  </sheetViews>
  <sheetFormatPr defaultColWidth="1.42578125" defaultRowHeight="13.15" customHeight="1"/>
  <cols>
    <col min="1" max="1" width="1.28515625" style="86" customWidth="1"/>
    <col min="2" max="2" width="6.85546875" style="86" customWidth="1"/>
    <col min="3" max="3" width="7.140625" style="86" customWidth="1"/>
    <col min="4" max="4" width="13.28515625" style="86" customWidth="1"/>
    <col min="5" max="5" width="18.42578125" style="86" customWidth="1"/>
    <col min="6" max="6" width="13.140625" style="86" customWidth="1"/>
    <col min="7" max="7" width="12.7109375" style="86" customWidth="1"/>
    <col min="8" max="8" width="12.85546875" style="86" customWidth="1"/>
    <col min="9" max="9" width="13" style="86" customWidth="1"/>
    <col min="10" max="10" width="12.42578125" style="86" customWidth="1"/>
    <col min="11" max="58" width="10.140625" style="86" customWidth="1"/>
    <col min="59" max="256" width="1.42578125" style="86" customWidth="1"/>
  </cols>
  <sheetData>
    <row r="1" spans="1:58" ht="13.5" customHeight="1">
      <c r="A1" s="87"/>
      <c r="B1" s="241" t="s">
        <v>50</v>
      </c>
      <c r="C1" s="242"/>
      <c r="D1" s="88" t="str">
        <f>CONCATENATE('Krycí list - Tableau 1 - Tablea'!$A$7," ",'Krycí list - Tableau 1 - Tablea'!$C$7)</f>
        <v xml:space="preserve"> Úprava kanceláří v 1.NP na výukové prostory, Právnická fakulta</v>
      </c>
      <c r="E1" s="89"/>
      <c r="F1" s="90"/>
      <c r="G1" s="91"/>
      <c r="H1" s="59" t="s">
        <v>51</v>
      </c>
      <c r="I1" s="92"/>
      <c r="J1" s="58"/>
      <c r="K1" s="93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</row>
    <row r="2" spans="1:58" ht="13.5" customHeight="1">
      <c r="A2" s="94"/>
      <c r="B2" s="243" t="s">
        <v>52</v>
      </c>
      <c r="C2" s="244"/>
      <c r="D2" s="95" t="str">
        <f>CONCATENATE('Krycí list - Tableau 1 - Tablea'!$A$5," ",'Krycí list - Tableau 1 - Tablea'!$C$5)</f>
        <v xml:space="preserve"> </v>
      </c>
      <c r="E2" s="96"/>
      <c r="F2" s="97"/>
      <c r="G2" s="98"/>
      <c r="H2" s="245" t="s">
        <v>53</v>
      </c>
      <c r="I2" s="246"/>
      <c r="J2" s="244"/>
      <c r="K2" s="9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</row>
    <row r="3" spans="1:58" ht="13.5" customHeight="1">
      <c r="A3" s="99"/>
      <c r="B3" s="57"/>
      <c r="C3" s="57"/>
      <c r="D3" s="57"/>
      <c r="E3" s="57"/>
      <c r="F3" s="57"/>
      <c r="G3" s="57"/>
      <c r="H3" s="57"/>
      <c r="I3" s="57"/>
      <c r="J3" s="57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</row>
    <row r="4" spans="1:58" ht="19.5" customHeight="1">
      <c r="A4" s="99"/>
      <c r="B4" s="247" t="s">
        <v>54</v>
      </c>
      <c r="C4" s="227"/>
      <c r="D4" s="227"/>
      <c r="E4" s="227"/>
      <c r="F4" s="227"/>
      <c r="G4" s="227"/>
      <c r="H4" s="227"/>
      <c r="I4" s="227"/>
      <c r="J4" s="227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</row>
    <row r="5" spans="1:58" ht="13.5" customHeight="1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</row>
    <row r="6" spans="1:58" ht="13.5" customHeight="1">
      <c r="A6" s="101"/>
      <c r="B6" s="33"/>
      <c r="C6" s="102" t="s">
        <v>55</v>
      </c>
      <c r="D6" s="103"/>
      <c r="E6" s="104"/>
      <c r="F6" s="105" t="s">
        <v>56</v>
      </c>
      <c r="G6" s="106" t="s">
        <v>57</v>
      </c>
      <c r="H6" s="106" t="s">
        <v>58</v>
      </c>
      <c r="I6" s="106" t="s">
        <v>59</v>
      </c>
      <c r="J6" s="107" t="s">
        <v>31</v>
      </c>
      <c r="K6" s="10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</row>
    <row r="7" spans="1:58" ht="12.75" customHeight="1">
      <c r="A7" s="101"/>
      <c r="B7" s="108" t="str">
        <f>'Položky - Tableau 1 - Tableau 1'!B7</f>
        <v>1-Sto</v>
      </c>
      <c r="C7" s="109" t="str">
        <f>'Položky - Tableau 1 - Tableau 1'!C7</f>
        <v>STOLY</v>
      </c>
      <c r="D7" s="110"/>
      <c r="E7" s="111"/>
      <c r="F7" s="112">
        <f>'Položky - Tableau 1 - Tableau 1'!G16</f>
        <v>0</v>
      </c>
      <c r="G7" s="113">
        <f>'Položky - Tableau 1 - Tableau 1'!BB16</f>
        <v>0</v>
      </c>
      <c r="H7" s="113">
        <f>'Položky - Tableau 1 - Tableau 1'!BC16</f>
        <v>0</v>
      </c>
      <c r="I7" s="113">
        <f>'Položky - Tableau 1 - Tableau 1'!BD16</f>
        <v>0</v>
      </c>
      <c r="J7" s="114">
        <f>'Položky - Tableau 1 - Tableau 1'!BE16</f>
        <v>0</v>
      </c>
      <c r="K7" s="10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1:58" ht="12.75" customHeight="1">
      <c r="A8" s="101"/>
      <c r="B8" s="115" t="str">
        <f>'Položky - Tableau 1 - Tableau 1'!B17</f>
        <v>2-Sez</v>
      </c>
      <c r="C8" s="116" t="str">
        <f>'Položky - Tableau 1 - Tableau 1'!C17</f>
        <v>SEZENÍ</v>
      </c>
      <c r="D8" s="69"/>
      <c r="E8" s="117"/>
      <c r="F8" s="118">
        <f>'Položky - Tableau 1 - Tableau 1'!G24</f>
        <v>0</v>
      </c>
      <c r="G8" s="119">
        <f>'Položky - Tableau 1 - Tableau 1'!BB24</f>
        <v>0</v>
      </c>
      <c r="H8" s="119">
        <f>'Položky - Tableau 1 - Tableau 1'!BC24</f>
        <v>0</v>
      </c>
      <c r="I8" s="119">
        <f>'Položky - Tableau 1 - Tableau 1'!BD24</f>
        <v>0</v>
      </c>
      <c r="J8" s="120">
        <f>'Položky - Tableau 1 - Tableau 1'!BE24</f>
        <v>0</v>
      </c>
      <c r="K8" s="10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</row>
    <row r="9" spans="1:58" ht="12.75" customHeight="1">
      <c r="A9" s="101"/>
      <c r="B9" s="115" t="str">
        <f>'Položky - Tableau 1 - Tableau 1'!B25</f>
        <v>3-Skř</v>
      </c>
      <c r="C9" s="116" t="str">
        <f>'Položky - Tableau 1 - Tableau 1'!C25</f>
        <v>SKŘÍNĚ A KONTEJNERY</v>
      </c>
      <c r="D9" s="69"/>
      <c r="E9" s="117"/>
      <c r="F9" s="118">
        <f>'Položky - Tableau 1 - Tableau 1'!G31</f>
        <v>0</v>
      </c>
      <c r="G9" s="119">
        <f>'Položky - Tableau 1 - Tableau 1'!BB31</f>
        <v>0</v>
      </c>
      <c r="H9" s="119">
        <f>'Položky - Tableau 1 - Tableau 1'!BC31</f>
        <v>0</v>
      </c>
      <c r="I9" s="119">
        <f>'Položky - Tableau 1 - Tableau 1'!BD31</f>
        <v>0</v>
      </c>
      <c r="J9" s="120">
        <f>'Položky - Tableau 1 - Tableau 1'!BE31</f>
        <v>0</v>
      </c>
      <c r="K9" s="10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</row>
    <row r="10" spans="1:58" ht="13.5" customHeight="1">
      <c r="A10" s="101"/>
      <c r="B10" s="121" t="str">
        <f>'Položky - Tableau 1 - Tableau 1'!B32</f>
        <v>4-Věš</v>
      </c>
      <c r="C10" s="122" t="str">
        <f>'Položky - Tableau 1 - Tableau 1'!C32</f>
        <v>REGÁLY, POLICE, VĚŠÁKY A DOPLŇKY</v>
      </c>
      <c r="D10" s="100"/>
      <c r="E10" s="123"/>
      <c r="F10" s="124">
        <f>'Položky - Tableau 1 - Tableau 1'!G36</f>
        <v>0</v>
      </c>
      <c r="G10" s="125">
        <f>'Položky - Tableau 1 - Tableau 1'!BB36</f>
        <v>0</v>
      </c>
      <c r="H10" s="125">
        <f>'Položky - Tableau 1 - Tableau 1'!BC36</f>
        <v>0</v>
      </c>
      <c r="I10" s="125">
        <f>'Položky - Tableau 1 - Tableau 1'!BD36</f>
        <v>0</v>
      </c>
      <c r="J10" s="126">
        <f>'Položky - Tableau 1 - Tableau 1'!BE36</f>
        <v>0</v>
      </c>
      <c r="K10" s="10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</row>
    <row r="11" spans="1:58" ht="13.5" customHeight="1">
      <c r="A11" s="101"/>
      <c r="B11" s="127"/>
      <c r="C11" s="128"/>
      <c r="D11" s="129"/>
      <c r="E11" s="130"/>
      <c r="F11" s="131"/>
      <c r="G11" s="132"/>
      <c r="H11" s="132"/>
      <c r="I11" s="132"/>
      <c r="J11" s="133"/>
      <c r="K11" s="10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ht="13.5" customHeight="1">
      <c r="A12" s="101"/>
      <c r="B12" s="134"/>
      <c r="C12" s="135" t="s">
        <v>60</v>
      </c>
      <c r="D12" s="136"/>
      <c r="E12" s="137"/>
      <c r="F12" s="138">
        <f>SUM(F7:F11)</f>
        <v>0</v>
      </c>
      <c r="G12" s="139">
        <f>SUM(G7:G11)</f>
        <v>0</v>
      </c>
      <c r="H12" s="139">
        <f>SUM(H7:H11)</f>
        <v>0</v>
      </c>
      <c r="I12" s="139">
        <f>SUM(I7:I11)</f>
        <v>0</v>
      </c>
      <c r="J12" s="140">
        <f>SUM(J7:J11)</f>
        <v>0</v>
      </c>
      <c r="K12" s="141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</row>
    <row r="13" spans="1:58" ht="12.75" customHeight="1">
      <c r="A13" s="99"/>
      <c r="B13" s="110"/>
      <c r="C13" s="110"/>
      <c r="D13" s="110"/>
      <c r="E13" s="110"/>
      <c r="F13" s="110"/>
      <c r="G13" s="110"/>
      <c r="H13" s="110"/>
      <c r="I13" s="110"/>
      <c r="J13" s="110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ht="19.5" customHeight="1">
      <c r="A14" s="99"/>
      <c r="B14" s="247" t="s">
        <v>61</v>
      </c>
      <c r="C14" s="227"/>
      <c r="D14" s="227"/>
      <c r="E14" s="227"/>
      <c r="F14" s="227"/>
      <c r="G14" s="227"/>
      <c r="H14" s="227"/>
      <c r="I14" s="227"/>
      <c r="J14" s="227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143"/>
      <c r="BC14" s="143"/>
      <c r="BD14" s="143"/>
      <c r="BE14" s="143"/>
      <c r="BF14" s="143"/>
    </row>
    <row r="15" spans="1:58" ht="13.5" customHeight="1">
      <c r="A15" s="99"/>
      <c r="B15" s="100"/>
      <c r="C15" s="100"/>
      <c r="D15" s="100"/>
      <c r="E15" s="100"/>
      <c r="F15" s="100"/>
      <c r="G15" s="100"/>
      <c r="H15" s="100"/>
      <c r="I15" s="100"/>
      <c r="J15" s="100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ht="12.75" customHeight="1">
      <c r="A16" s="101"/>
      <c r="B16" s="51" t="s">
        <v>62</v>
      </c>
      <c r="C16" s="52"/>
      <c r="D16" s="52"/>
      <c r="E16" s="144"/>
      <c r="F16" s="145" t="s">
        <v>63</v>
      </c>
      <c r="G16" s="146" t="s">
        <v>64</v>
      </c>
      <c r="H16" s="147" t="s">
        <v>65</v>
      </c>
      <c r="I16" s="148"/>
      <c r="J16" s="149" t="s">
        <v>63</v>
      </c>
      <c r="K16" s="1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ht="12.75" customHeight="1">
      <c r="A17" s="101"/>
      <c r="B17" s="43" t="s">
        <v>66</v>
      </c>
      <c r="C17" s="75"/>
      <c r="D17" s="75"/>
      <c r="E17" s="150"/>
      <c r="F17" s="151"/>
      <c r="G17" s="152"/>
      <c r="H17" s="153">
        <f t="shared" ref="H17:H24" si="0">CHOOSE(BB17+1,$F$12+$G$12,$F$12+$G$12+$I$12,$F$12+$G$12+$H$12+$I$12,$F$12,$G$12,$I$12,$H$12,$I$12+$H$12,0)</f>
        <v>0</v>
      </c>
      <c r="I17" s="154"/>
      <c r="J17" s="155">
        <f t="shared" ref="J17:J24" si="1">F17+G17*H17/100</f>
        <v>0</v>
      </c>
      <c r="K17" s="10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156">
        <v>0</v>
      </c>
      <c r="BC17" s="2"/>
      <c r="BD17" s="2"/>
      <c r="BE17" s="2"/>
      <c r="BF17" s="2"/>
    </row>
    <row r="18" spans="1:58" ht="12.75" customHeight="1">
      <c r="A18" s="101"/>
      <c r="B18" s="43" t="s">
        <v>67</v>
      </c>
      <c r="C18" s="75"/>
      <c r="D18" s="75"/>
      <c r="E18" s="150"/>
      <c r="F18" s="151"/>
      <c r="G18" s="152"/>
      <c r="H18" s="153">
        <f t="shared" si="0"/>
        <v>0</v>
      </c>
      <c r="I18" s="154"/>
      <c r="J18" s="155">
        <f t="shared" si="1"/>
        <v>0</v>
      </c>
      <c r="K18" s="1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156">
        <v>0</v>
      </c>
      <c r="BC18" s="2"/>
      <c r="BD18" s="2"/>
      <c r="BE18" s="2"/>
      <c r="BF18" s="2"/>
    </row>
    <row r="19" spans="1:58" ht="12.75" customHeight="1">
      <c r="A19" s="101"/>
      <c r="B19" s="43" t="s">
        <v>68</v>
      </c>
      <c r="C19" s="75"/>
      <c r="D19" s="75"/>
      <c r="E19" s="150"/>
      <c r="F19" s="151"/>
      <c r="G19" s="152"/>
      <c r="H19" s="153">
        <f t="shared" si="0"/>
        <v>0</v>
      </c>
      <c r="I19" s="154"/>
      <c r="J19" s="155">
        <f t="shared" si="1"/>
        <v>0</v>
      </c>
      <c r="K19" s="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156">
        <v>0</v>
      </c>
      <c r="BC19" s="2"/>
      <c r="BD19" s="2"/>
      <c r="BE19" s="2"/>
      <c r="BF19" s="2"/>
    </row>
    <row r="20" spans="1:58" ht="12.75" customHeight="1">
      <c r="A20" s="101"/>
      <c r="B20" s="43" t="s">
        <v>69</v>
      </c>
      <c r="C20" s="75"/>
      <c r="D20" s="75"/>
      <c r="E20" s="150"/>
      <c r="F20" s="151"/>
      <c r="G20" s="152"/>
      <c r="H20" s="153">
        <f t="shared" si="0"/>
        <v>0</v>
      </c>
      <c r="I20" s="154"/>
      <c r="J20" s="155">
        <f t="shared" si="1"/>
        <v>0</v>
      </c>
      <c r="K20" s="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156">
        <v>0</v>
      </c>
      <c r="BC20" s="2"/>
      <c r="BD20" s="2"/>
      <c r="BE20" s="2"/>
      <c r="BF20" s="2"/>
    </row>
    <row r="21" spans="1:58" ht="12.75" customHeight="1">
      <c r="A21" s="101"/>
      <c r="B21" s="43" t="s">
        <v>70</v>
      </c>
      <c r="C21" s="75"/>
      <c r="D21" s="75"/>
      <c r="E21" s="150"/>
      <c r="F21" s="151"/>
      <c r="G21" s="152"/>
      <c r="H21" s="153">
        <f t="shared" si="0"/>
        <v>0</v>
      </c>
      <c r="I21" s="154"/>
      <c r="J21" s="155">
        <f t="shared" si="1"/>
        <v>0</v>
      </c>
      <c r="K21" s="10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156">
        <v>1</v>
      </c>
      <c r="BC21" s="2"/>
      <c r="BD21" s="2"/>
      <c r="BE21" s="2"/>
      <c r="BF21" s="2"/>
    </row>
    <row r="22" spans="1:58" ht="12.75" customHeight="1">
      <c r="A22" s="101"/>
      <c r="B22" s="43" t="s">
        <v>71</v>
      </c>
      <c r="C22" s="75"/>
      <c r="D22" s="75"/>
      <c r="E22" s="150"/>
      <c r="F22" s="151"/>
      <c r="G22" s="152"/>
      <c r="H22" s="153">
        <f t="shared" si="0"/>
        <v>0</v>
      </c>
      <c r="I22" s="154"/>
      <c r="J22" s="155">
        <f t="shared" si="1"/>
        <v>0</v>
      </c>
      <c r="K22" s="10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156">
        <v>1</v>
      </c>
      <c r="BC22" s="2"/>
      <c r="BD22" s="2"/>
      <c r="BE22" s="2"/>
      <c r="BF22" s="2"/>
    </row>
    <row r="23" spans="1:58" ht="12.75" customHeight="1">
      <c r="A23" s="101"/>
      <c r="B23" s="43" t="s">
        <v>72</v>
      </c>
      <c r="C23" s="75"/>
      <c r="D23" s="75"/>
      <c r="E23" s="150"/>
      <c r="F23" s="151"/>
      <c r="G23" s="152"/>
      <c r="H23" s="153">
        <f t="shared" si="0"/>
        <v>0</v>
      </c>
      <c r="I23" s="154"/>
      <c r="J23" s="155">
        <f t="shared" si="1"/>
        <v>0</v>
      </c>
      <c r="K23" s="1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156">
        <v>2</v>
      </c>
      <c r="BC23" s="2"/>
      <c r="BD23" s="2"/>
      <c r="BE23" s="2"/>
      <c r="BF23" s="2"/>
    </row>
    <row r="24" spans="1:58" ht="12.75" customHeight="1">
      <c r="A24" s="101"/>
      <c r="B24" s="43" t="s">
        <v>73</v>
      </c>
      <c r="C24" s="75"/>
      <c r="D24" s="75"/>
      <c r="E24" s="150"/>
      <c r="F24" s="151"/>
      <c r="G24" s="152"/>
      <c r="H24" s="153">
        <f t="shared" si="0"/>
        <v>0</v>
      </c>
      <c r="I24" s="154"/>
      <c r="J24" s="155">
        <f t="shared" si="1"/>
        <v>0</v>
      </c>
      <c r="K24" s="10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156">
        <v>2</v>
      </c>
      <c r="BC24" s="2"/>
      <c r="BD24" s="2"/>
      <c r="BE24" s="2"/>
      <c r="BF24" s="2"/>
    </row>
    <row r="25" spans="1:58" ht="13.5" customHeight="1">
      <c r="A25" s="101"/>
      <c r="B25" s="157"/>
      <c r="C25" s="158" t="s">
        <v>74</v>
      </c>
      <c r="D25" s="159"/>
      <c r="E25" s="160"/>
      <c r="F25" s="161"/>
      <c r="G25" s="162"/>
      <c r="H25" s="162"/>
      <c r="I25" s="248">
        <f>SUM(J17:J24)</f>
        <v>0</v>
      </c>
      <c r="J25" s="229"/>
      <c r="K25" s="1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ht="12.75" customHeight="1">
      <c r="A26" s="99"/>
      <c r="B26" s="83"/>
      <c r="C26" s="83"/>
      <c r="D26" s="83"/>
      <c r="E26" s="83"/>
      <c r="F26" s="83"/>
      <c r="G26" s="83"/>
      <c r="H26" s="83"/>
      <c r="I26" s="83"/>
      <c r="J26" s="83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ht="12.75" customHeight="1">
      <c r="A27" s="99"/>
      <c r="B27" s="2"/>
      <c r="C27" s="142"/>
      <c r="D27" s="2"/>
      <c r="E27" s="2"/>
      <c r="F27" s="2"/>
      <c r="G27" s="163"/>
      <c r="H27" s="164"/>
      <c r="I27" s="164"/>
      <c r="J27" s="165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</row>
    <row r="28" spans="1:58" ht="12.75" customHeight="1">
      <c r="A28" s="99"/>
      <c r="B28" s="2"/>
      <c r="C28" s="2"/>
      <c r="D28" s="2"/>
      <c r="E28" s="2"/>
      <c r="F28" s="2"/>
      <c r="G28" s="163"/>
      <c r="H28" s="164"/>
      <c r="I28" s="164"/>
      <c r="J28" s="165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</row>
    <row r="29" spans="1:58" ht="12.75" customHeight="1">
      <c r="A29" s="99"/>
      <c r="B29" s="2"/>
      <c r="C29" s="2"/>
      <c r="D29" s="2"/>
      <c r="E29" s="2"/>
      <c r="F29" s="2"/>
      <c r="G29" s="163"/>
      <c r="H29" s="164"/>
      <c r="I29" s="164"/>
      <c r="J29" s="165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</row>
    <row r="30" spans="1:58" ht="12.75" customHeight="1">
      <c r="A30" s="99"/>
      <c r="B30" s="2"/>
      <c r="C30" s="2"/>
      <c r="D30" s="2"/>
      <c r="E30" s="2"/>
      <c r="F30" s="2"/>
      <c r="G30" s="163"/>
      <c r="H30" s="164"/>
      <c r="I30" s="164"/>
      <c r="J30" s="165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</row>
    <row r="31" spans="1:58" ht="12.75" customHeight="1">
      <c r="A31" s="99"/>
      <c r="B31" s="2"/>
      <c r="C31" s="2"/>
      <c r="D31" s="2"/>
      <c r="E31" s="2"/>
      <c r="F31" s="2"/>
      <c r="G31" s="163"/>
      <c r="H31" s="164"/>
      <c r="I31" s="164"/>
      <c r="J31" s="165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</row>
    <row r="32" spans="1:58" ht="12.75" customHeight="1">
      <c r="A32" s="99"/>
      <c r="B32" s="2"/>
      <c r="C32" s="2"/>
      <c r="D32" s="2"/>
      <c r="E32" s="2"/>
      <c r="F32" s="2"/>
      <c r="G32" s="163"/>
      <c r="H32" s="164"/>
      <c r="I32" s="164"/>
      <c r="J32" s="165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</row>
    <row r="33" spans="1:58" ht="12.75" customHeight="1">
      <c r="A33" s="99"/>
      <c r="B33" s="2"/>
      <c r="C33" s="2"/>
      <c r="D33" s="2"/>
      <c r="E33" s="2"/>
      <c r="F33" s="2"/>
      <c r="G33" s="163"/>
      <c r="H33" s="164"/>
      <c r="I33" s="164"/>
      <c r="J33" s="165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</row>
    <row r="34" spans="1:58" ht="12.75" customHeight="1">
      <c r="A34" s="99"/>
      <c r="B34" s="2"/>
      <c r="C34" s="2"/>
      <c r="D34" s="2"/>
      <c r="E34" s="2"/>
      <c r="F34" s="2"/>
      <c r="G34" s="163"/>
      <c r="H34" s="164"/>
      <c r="I34" s="164"/>
      <c r="J34" s="165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</row>
    <row r="35" spans="1:58" ht="12.75" customHeight="1">
      <c r="A35" s="166"/>
      <c r="B35" s="2"/>
      <c r="C35" s="2"/>
      <c r="D35" s="2"/>
      <c r="E35" s="2"/>
      <c r="F35" s="2"/>
      <c r="G35" s="163"/>
      <c r="H35" s="164"/>
      <c r="I35" s="164"/>
      <c r="J35" s="165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</row>
  </sheetData>
  <mergeCells count="6">
    <mergeCell ref="I25:J25"/>
    <mergeCell ref="B1:C1"/>
    <mergeCell ref="B2:C2"/>
    <mergeCell ref="H2:J2"/>
    <mergeCell ref="B4:J4"/>
    <mergeCell ref="B14:J14"/>
  </mergeCells>
  <pageMargins left="0.59055100000000005" right="0.39370100000000002" top="0.59055100000000005" bottom="0.98425200000000002" header="0.19685" footer="0.51181100000000002"/>
  <pageSetup scale="75" orientation="portrait"/>
  <headerFooter>
    <oddFooter>&amp;L&amp;"Lucida Grande,Regular"&amp;9&amp;K000000Zpracováno programem &amp;10BUILDpower,  © RTS, a.s.&amp;"Helvetica Neue,Regular"&amp;11
&amp;"Arial,Regular"&amp;10Strana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showGridLines="0" tabSelected="1" workbookViewId="0">
      <selection activeCell="K16" sqref="K16"/>
    </sheetView>
  </sheetViews>
  <sheetFormatPr defaultColWidth="5.140625" defaultRowHeight="13.15" customHeight="1"/>
  <cols>
    <col min="1" max="1" width="5.140625" style="167" customWidth="1"/>
    <col min="2" max="2" width="13.42578125" style="167" customWidth="1"/>
    <col min="3" max="3" width="47.140625" style="167" customWidth="1"/>
    <col min="4" max="4" width="6.42578125" style="167" customWidth="1"/>
    <col min="5" max="5" width="10" style="167" customWidth="1"/>
    <col min="6" max="6" width="11.42578125" style="167" customWidth="1"/>
    <col min="7" max="7" width="16.140625" style="167" customWidth="1"/>
    <col min="8" max="11" width="10.7109375" style="167" customWidth="1"/>
    <col min="12" max="12" width="88" style="167" customWidth="1"/>
    <col min="13" max="13" width="52.85546875" style="167" customWidth="1"/>
    <col min="14" max="104" width="10.7109375" style="167" customWidth="1"/>
    <col min="105" max="256" width="5.140625" style="167" customWidth="1"/>
  </cols>
  <sheetData>
    <row r="1" spans="1:104" ht="15.75" customHeight="1">
      <c r="A1" s="249" t="s">
        <v>75</v>
      </c>
      <c r="B1" s="250"/>
      <c r="C1" s="250"/>
      <c r="D1" s="250"/>
      <c r="E1" s="250"/>
      <c r="F1" s="250"/>
      <c r="G1" s="250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9"/>
    </row>
    <row r="2" spans="1:104" ht="14.25" customHeight="1">
      <c r="A2" s="170"/>
      <c r="B2" s="171"/>
      <c r="C2" s="172"/>
      <c r="D2" s="172"/>
      <c r="E2" s="173"/>
      <c r="F2" s="172"/>
      <c r="G2" s="172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4"/>
      <c r="CK2" s="174"/>
      <c r="CL2" s="174"/>
      <c r="CM2" s="174"/>
      <c r="CN2" s="174"/>
      <c r="CO2" s="174"/>
      <c r="CP2" s="174"/>
      <c r="CQ2" s="174"/>
      <c r="CR2" s="174"/>
      <c r="CS2" s="174"/>
      <c r="CT2" s="174"/>
      <c r="CU2" s="174"/>
      <c r="CV2" s="174"/>
      <c r="CW2" s="174"/>
      <c r="CX2" s="174"/>
      <c r="CY2" s="174"/>
      <c r="CZ2" s="175"/>
    </row>
    <row r="3" spans="1:104" ht="13.5" customHeight="1">
      <c r="A3" s="254" t="s">
        <v>50</v>
      </c>
      <c r="B3" s="255"/>
      <c r="C3" s="176" t="s">
        <v>76</v>
      </c>
      <c r="D3" s="177"/>
      <c r="E3" s="178" t="s">
        <v>77</v>
      </c>
      <c r="F3" s="179">
        <f>'Rekapitulace - Tableau 1 - Tabl'!I1</f>
        <v>0</v>
      </c>
      <c r="G3" s="177"/>
      <c r="H3" s="180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74"/>
      <c r="CF3" s="174"/>
      <c r="CG3" s="174"/>
      <c r="CH3" s="174"/>
      <c r="CI3" s="174"/>
      <c r="CJ3" s="174"/>
      <c r="CK3" s="174"/>
      <c r="CL3" s="174"/>
      <c r="CM3" s="174"/>
      <c r="CN3" s="174"/>
      <c r="CO3" s="174"/>
      <c r="CP3" s="174"/>
      <c r="CQ3" s="174"/>
      <c r="CR3" s="174"/>
      <c r="CS3" s="174"/>
      <c r="CT3" s="174"/>
      <c r="CU3" s="174"/>
      <c r="CV3" s="174"/>
      <c r="CW3" s="174"/>
      <c r="CX3" s="174"/>
      <c r="CY3" s="174"/>
      <c r="CZ3" s="175"/>
    </row>
    <row r="4" spans="1:104" ht="13.5" customHeight="1">
      <c r="A4" s="251" t="s">
        <v>52</v>
      </c>
      <c r="B4" s="253"/>
      <c r="C4" s="181"/>
      <c r="D4" s="182"/>
      <c r="E4" s="251" t="str">
        <f>'Rekapitulace - Tableau 1 - Tabl'!H2</f>
        <v>Projekt interieru</v>
      </c>
      <c r="F4" s="252"/>
      <c r="G4" s="253"/>
      <c r="H4" s="180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74"/>
      <c r="AW4" s="174"/>
      <c r="AX4" s="174"/>
      <c r="AY4" s="174"/>
      <c r="AZ4" s="174"/>
      <c r="BA4" s="174"/>
      <c r="BB4" s="174"/>
      <c r="BC4" s="174"/>
      <c r="BD4" s="174"/>
      <c r="BE4" s="174"/>
      <c r="BF4" s="174"/>
      <c r="BG4" s="174"/>
      <c r="BH4" s="174"/>
      <c r="BI4" s="174"/>
      <c r="BJ4" s="174"/>
      <c r="BK4" s="174"/>
      <c r="BL4" s="174"/>
      <c r="BM4" s="174"/>
      <c r="BN4" s="174"/>
      <c r="BO4" s="174"/>
      <c r="BP4" s="174"/>
      <c r="BQ4" s="174"/>
      <c r="BR4" s="174"/>
      <c r="BS4" s="174"/>
      <c r="BT4" s="174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  <c r="CG4" s="174"/>
      <c r="CH4" s="174"/>
      <c r="CI4" s="174"/>
      <c r="CJ4" s="174"/>
      <c r="CK4" s="174"/>
      <c r="CL4" s="174"/>
      <c r="CM4" s="174"/>
      <c r="CN4" s="174"/>
      <c r="CO4" s="174"/>
      <c r="CP4" s="174"/>
      <c r="CQ4" s="174"/>
      <c r="CR4" s="174"/>
      <c r="CS4" s="174"/>
      <c r="CT4" s="174"/>
      <c r="CU4" s="174"/>
      <c r="CV4" s="174"/>
      <c r="CW4" s="174"/>
      <c r="CX4" s="174"/>
      <c r="CY4" s="174"/>
      <c r="CZ4" s="175"/>
    </row>
    <row r="5" spans="1:104" ht="13.5" customHeight="1">
      <c r="A5" s="183"/>
      <c r="B5" s="184"/>
      <c r="C5" s="184"/>
      <c r="D5" s="184"/>
      <c r="E5" s="185"/>
      <c r="F5" s="184"/>
      <c r="G5" s="18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4"/>
      <c r="AZ5" s="174"/>
      <c r="BA5" s="174"/>
      <c r="BB5" s="174"/>
      <c r="BC5" s="174"/>
      <c r="BD5" s="174"/>
      <c r="BE5" s="174"/>
      <c r="BF5" s="174"/>
      <c r="BG5" s="174"/>
      <c r="BH5" s="174"/>
      <c r="BI5" s="174"/>
      <c r="BJ5" s="174"/>
      <c r="BK5" s="174"/>
      <c r="BL5" s="174"/>
      <c r="BM5" s="174"/>
      <c r="BN5" s="174"/>
      <c r="BO5" s="174"/>
      <c r="BP5" s="174"/>
      <c r="BQ5" s="174"/>
      <c r="BR5" s="174"/>
      <c r="BS5" s="174"/>
      <c r="BT5" s="174"/>
      <c r="BU5" s="174"/>
      <c r="BV5" s="174"/>
      <c r="BW5" s="174"/>
      <c r="BX5" s="174"/>
      <c r="BY5" s="174"/>
      <c r="BZ5" s="174"/>
      <c r="CA5" s="174"/>
      <c r="CB5" s="174"/>
      <c r="CC5" s="174"/>
      <c r="CD5" s="174"/>
      <c r="CE5" s="174"/>
      <c r="CF5" s="174"/>
      <c r="CG5" s="174"/>
      <c r="CH5" s="174"/>
      <c r="CI5" s="174"/>
      <c r="CJ5" s="174"/>
      <c r="CK5" s="174"/>
      <c r="CL5" s="174"/>
      <c r="CM5" s="174"/>
      <c r="CN5" s="174"/>
      <c r="CO5" s="174"/>
      <c r="CP5" s="174"/>
      <c r="CQ5" s="174"/>
      <c r="CR5" s="174"/>
      <c r="CS5" s="174"/>
      <c r="CT5" s="174"/>
      <c r="CU5" s="174"/>
      <c r="CV5" s="174"/>
      <c r="CW5" s="174"/>
      <c r="CX5" s="174"/>
      <c r="CY5" s="174"/>
      <c r="CZ5" s="175"/>
    </row>
    <row r="6" spans="1:104" ht="12.75" customHeight="1">
      <c r="A6" s="186" t="s">
        <v>78</v>
      </c>
      <c r="B6" s="187" t="s">
        <v>79</v>
      </c>
      <c r="C6" s="187" t="s">
        <v>80</v>
      </c>
      <c r="D6" s="187" t="s">
        <v>81</v>
      </c>
      <c r="E6" s="187" t="s">
        <v>82</v>
      </c>
      <c r="F6" s="187" t="s">
        <v>83</v>
      </c>
      <c r="G6" s="187" t="s">
        <v>84</v>
      </c>
      <c r="H6" s="180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74"/>
      <c r="BN6" s="174"/>
      <c r="BO6" s="174"/>
      <c r="BP6" s="174"/>
      <c r="BQ6" s="174"/>
      <c r="BR6" s="174"/>
      <c r="BS6" s="174"/>
      <c r="BT6" s="174"/>
      <c r="BU6" s="174"/>
      <c r="BV6" s="174"/>
      <c r="BW6" s="174"/>
      <c r="BX6" s="174"/>
      <c r="BY6" s="174"/>
      <c r="BZ6" s="174"/>
      <c r="CA6" s="174"/>
      <c r="CB6" s="174"/>
      <c r="CC6" s="174"/>
      <c r="CD6" s="174"/>
      <c r="CE6" s="174"/>
      <c r="CF6" s="174"/>
      <c r="CG6" s="174"/>
      <c r="CH6" s="174"/>
      <c r="CI6" s="174"/>
      <c r="CJ6" s="174"/>
      <c r="CK6" s="174"/>
      <c r="CL6" s="174"/>
      <c r="CM6" s="174"/>
      <c r="CN6" s="174"/>
      <c r="CO6" s="174"/>
      <c r="CP6" s="174"/>
      <c r="CQ6" s="174"/>
      <c r="CR6" s="174"/>
      <c r="CS6" s="174"/>
      <c r="CT6" s="174"/>
      <c r="CU6" s="174"/>
      <c r="CV6" s="174"/>
      <c r="CW6" s="174"/>
      <c r="CX6" s="174"/>
      <c r="CY6" s="174"/>
      <c r="CZ6" s="175"/>
    </row>
    <row r="7" spans="1:104" ht="12.75" customHeight="1">
      <c r="A7" s="188" t="s">
        <v>85</v>
      </c>
      <c r="B7" s="189" t="s">
        <v>86</v>
      </c>
      <c r="C7" s="190" t="s">
        <v>87</v>
      </c>
      <c r="D7" s="191"/>
      <c r="E7" s="185"/>
      <c r="F7" s="185"/>
      <c r="G7" s="192"/>
      <c r="H7" s="180"/>
      <c r="I7" s="174"/>
      <c r="J7" s="174"/>
      <c r="K7" s="174"/>
      <c r="L7" s="174"/>
      <c r="M7" s="174"/>
      <c r="N7" s="174"/>
      <c r="O7" s="193">
        <v>1</v>
      </c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  <c r="AW7" s="174"/>
      <c r="AX7" s="174"/>
      <c r="AY7" s="174"/>
      <c r="AZ7" s="174"/>
      <c r="BA7" s="174"/>
      <c r="BB7" s="174"/>
      <c r="BC7" s="174"/>
      <c r="BD7" s="174"/>
      <c r="BE7" s="174"/>
      <c r="BF7" s="174"/>
      <c r="BG7" s="174"/>
      <c r="BH7" s="174"/>
      <c r="BI7" s="174"/>
      <c r="BJ7" s="174"/>
      <c r="BK7" s="174"/>
      <c r="BL7" s="174"/>
      <c r="BM7" s="174"/>
      <c r="BN7" s="174"/>
      <c r="BO7" s="174"/>
      <c r="BP7" s="174"/>
      <c r="BQ7" s="174"/>
      <c r="BR7" s="174"/>
      <c r="BS7" s="174"/>
      <c r="BT7" s="174"/>
      <c r="BU7" s="174"/>
      <c r="BV7" s="174"/>
      <c r="BW7" s="174"/>
      <c r="BX7" s="174"/>
      <c r="BY7" s="174"/>
      <c r="BZ7" s="174"/>
      <c r="CA7" s="174"/>
      <c r="CB7" s="174"/>
      <c r="CC7" s="174"/>
      <c r="CD7" s="174"/>
      <c r="CE7" s="174"/>
      <c r="CF7" s="174"/>
      <c r="CG7" s="174"/>
      <c r="CH7" s="174"/>
      <c r="CI7" s="174"/>
      <c r="CJ7" s="174"/>
      <c r="CK7" s="174"/>
      <c r="CL7" s="174"/>
      <c r="CM7" s="174"/>
      <c r="CN7" s="174"/>
      <c r="CO7" s="174"/>
      <c r="CP7" s="174"/>
      <c r="CQ7" s="174"/>
      <c r="CR7" s="174"/>
      <c r="CS7" s="174"/>
      <c r="CT7" s="174"/>
      <c r="CU7" s="174"/>
      <c r="CV7" s="174"/>
      <c r="CW7" s="174"/>
      <c r="CX7" s="174"/>
      <c r="CY7" s="174"/>
      <c r="CZ7" s="175"/>
    </row>
    <row r="8" spans="1:104" ht="23.25" customHeight="1">
      <c r="A8" s="194">
        <v>1</v>
      </c>
      <c r="B8" s="195" t="s">
        <v>88</v>
      </c>
      <c r="C8" s="196" t="s">
        <v>89</v>
      </c>
      <c r="D8" s="197" t="s">
        <v>90</v>
      </c>
      <c r="E8" s="198">
        <v>3</v>
      </c>
      <c r="F8" s="198">
        <v>0</v>
      </c>
      <c r="G8" s="199">
        <f t="shared" ref="G8:G15" si="0">E8*F8</f>
        <v>0</v>
      </c>
      <c r="H8" s="180"/>
      <c r="I8" s="174"/>
      <c r="J8" s="174"/>
      <c r="K8" s="174"/>
      <c r="L8" s="174"/>
      <c r="M8" s="174"/>
      <c r="N8" s="174"/>
      <c r="O8" s="193">
        <v>2</v>
      </c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200">
        <v>12</v>
      </c>
      <c r="AB8" s="200">
        <v>0</v>
      </c>
      <c r="AC8" s="200">
        <v>3</v>
      </c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200">
        <v>1</v>
      </c>
      <c r="BA8" s="200">
        <f>IF(AZ8=1,G8,0)</f>
        <v>0</v>
      </c>
      <c r="BB8" s="200">
        <f>IF(AZ8=2,G8,0)</f>
        <v>0</v>
      </c>
      <c r="BC8" s="200">
        <f>IF(AZ8=3,G8,0)</f>
        <v>0</v>
      </c>
      <c r="BD8" s="200">
        <f>IF(AZ8=4,G8,0)</f>
        <v>0</v>
      </c>
      <c r="BE8" s="200">
        <f>IF(AZ8=5,G8,0)</f>
        <v>0</v>
      </c>
      <c r="BF8" s="174"/>
      <c r="BG8" s="174"/>
      <c r="BH8" s="174"/>
      <c r="BI8" s="174"/>
      <c r="BJ8" s="174"/>
      <c r="BK8" s="174"/>
      <c r="BL8" s="174"/>
      <c r="BM8" s="174"/>
      <c r="BN8" s="174"/>
      <c r="BO8" s="174"/>
      <c r="BP8" s="174"/>
      <c r="BQ8" s="174"/>
      <c r="BR8" s="174"/>
      <c r="BS8" s="174"/>
      <c r="BT8" s="174"/>
      <c r="BU8" s="174"/>
      <c r="BV8" s="174"/>
      <c r="BW8" s="174"/>
      <c r="BX8" s="174"/>
      <c r="BY8" s="174"/>
      <c r="BZ8" s="174"/>
      <c r="CA8" s="193">
        <v>12</v>
      </c>
      <c r="CB8" s="193">
        <v>0</v>
      </c>
      <c r="CC8" s="174"/>
      <c r="CD8" s="174"/>
      <c r="CE8" s="174"/>
      <c r="CF8" s="174"/>
      <c r="CG8" s="174"/>
      <c r="CH8" s="174"/>
      <c r="CI8" s="174"/>
      <c r="CJ8" s="174"/>
      <c r="CK8" s="174"/>
      <c r="CL8" s="174"/>
      <c r="CM8" s="174"/>
      <c r="CN8" s="174"/>
      <c r="CO8" s="174"/>
      <c r="CP8" s="174"/>
      <c r="CQ8" s="174"/>
      <c r="CR8" s="174"/>
      <c r="CS8" s="174"/>
      <c r="CT8" s="174"/>
      <c r="CU8" s="174"/>
      <c r="CV8" s="174"/>
      <c r="CW8" s="174"/>
      <c r="CX8" s="174"/>
      <c r="CY8" s="174"/>
      <c r="CZ8" s="201">
        <v>0</v>
      </c>
    </row>
    <row r="9" spans="1:104" ht="26.25" customHeight="1">
      <c r="A9" s="194">
        <v>2</v>
      </c>
      <c r="B9" s="195" t="s">
        <v>91</v>
      </c>
      <c r="C9" s="196" t="s">
        <v>92</v>
      </c>
      <c r="D9" s="197" t="s">
        <v>90</v>
      </c>
      <c r="E9" s="198">
        <v>1</v>
      </c>
      <c r="F9" s="198">
        <v>0</v>
      </c>
      <c r="G9" s="199">
        <f t="shared" si="0"/>
        <v>0</v>
      </c>
      <c r="H9" s="180"/>
      <c r="I9" s="174"/>
      <c r="J9" s="174"/>
      <c r="K9" s="174"/>
      <c r="L9" s="174"/>
      <c r="M9" s="174"/>
      <c r="N9" s="174"/>
      <c r="O9" s="202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4"/>
      <c r="AZ9" s="174"/>
      <c r="BA9" s="174"/>
      <c r="BB9" s="174"/>
      <c r="BC9" s="174"/>
      <c r="BD9" s="174"/>
      <c r="BE9" s="174"/>
      <c r="BF9" s="174"/>
      <c r="BG9" s="174"/>
      <c r="BH9" s="174"/>
      <c r="BI9" s="174"/>
      <c r="BJ9" s="174"/>
      <c r="BK9" s="174"/>
      <c r="BL9" s="174"/>
      <c r="BM9" s="174"/>
      <c r="BN9" s="174"/>
      <c r="BO9" s="174"/>
      <c r="BP9" s="174"/>
      <c r="BQ9" s="174"/>
      <c r="BR9" s="174"/>
      <c r="BS9" s="174"/>
      <c r="BT9" s="174"/>
      <c r="BU9" s="174"/>
      <c r="BV9" s="174"/>
      <c r="BW9" s="174"/>
      <c r="BX9" s="174"/>
      <c r="BY9" s="174"/>
      <c r="BZ9" s="174"/>
      <c r="CA9" s="202"/>
      <c r="CB9" s="202"/>
      <c r="CC9" s="174"/>
      <c r="CD9" s="174"/>
      <c r="CE9" s="174"/>
      <c r="CF9" s="174"/>
      <c r="CG9" s="174"/>
      <c r="CH9" s="174"/>
      <c r="CI9" s="174"/>
      <c r="CJ9" s="174"/>
      <c r="CK9" s="174"/>
      <c r="CL9" s="174"/>
      <c r="CM9" s="174"/>
      <c r="CN9" s="174"/>
      <c r="CO9" s="174"/>
      <c r="CP9" s="174"/>
      <c r="CQ9" s="174"/>
      <c r="CR9" s="174"/>
      <c r="CS9" s="174"/>
      <c r="CT9" s="174"/>
      <c r="CU9" s="174"/>
      <c r="CV9" s="174"/>
      <c r="CW9" s="174"/>
      <c r="CX9" s="174"/>
      <c r="CY9" s="174"/>
      <c r="CZ9" s="175"/>
    </row>
    <row r="10" spans="1:104" ht="26.25" customHeight="1">
      <c r="A10" s="194">
        <v>3</v>
      </c>
      <c r="B10" s="195" t="s">
        <v>93</v>
      </c>
      <c r="C10" s="196" t="s">
        <v>94</v>
      </c>
      <c r="D10" s="197" t="s">
        <v>90</v>
      </c>
      <c r="E10" s="198">
        <v>36</v>
      </c>
      <c r="F10" s="198">
        <v>0</v>
      </c>
      <c r="G10" s="199">
        <f t="shared" si="0"/>
        <v>0</v>
      </c>
      <c r="H10" s="180"/>
      <c r="I10" s="174"/>
      <c r="J10" s="174"/>
      <c r="K10" s="174"/>
      <c r="L10" s="174"/>
      <c r="M10" s="174"/>
      <c r="N10" s="174"/>
      <c r="O10" s="202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  <c r="AW10" s="174"/>
      <c r="AX10" s="174"/>
      <c r="AY10" s="174"/>
      <c r="AZ10" s="174"/>
      <c r="BA10" s="174"/>
      <c r="BB10" s="174"/>
      <c r="BC10" s="174"/>
      <c r="BD10" s="174"/>
      <c r="BE10" s="174"/>
      <c r="BF10" s="174"/>
      <c r="BG10" s="174"/>
      <c r="BH10" s="174"/>
      <c r="BI10" s="174"/>
      <c r="BJ10" s="174"/>
      <c r="BK10" s="174"/>
      <c r="BL10" s="174"/>
      <c r="BM10" s="174"/>
      <c r="BN10" s="174"/>
      <c r="BO10" s="174"/>
      <c r="BP10" s="174"/>
      <c r="BQ10" s="174"/>
      <c r="BR10" s="174"/>
      <c r="BS10" s="174"/>
      <c r="BT10" s="174"/>
      <c r="BU10" s="174"/>
      <c r="BV10" s="174"/>
      <c r="BW10" s="174"/>
      <c r="BX10" s="174"/>
      <c r="BY10" s="174"/>
      <c r="BZ10" s="174"/>
      <c r="CA10" s="202"/>
      <c r="CB10" s="202"/>
      <c r="CC10" s="174"/>
      <c r="CD10" s="174"/>
      <c r="CE10" s="174"/>
      <c r="CF10" s="174"/>
      <c r="CG10" s="174"/>
      <c r="CH10" s="174"/>
      <c r="CI10" s="174"/>
      <c r="CJ10" s="174"/>
      <c r="CK10" s="174"/>
      <c r="CL10" s="174"/>
      <c r="CM10" s="174"/>
      <c r="CN10" s="174"/>
      <c r="CO10" s="174"/>
      <c r="CP10" s="174"/>
      <c r="CQ10" s="174"/>
      <c r="CR10" s="174"/>
      <c r="CS10" s="174"/>
      <c r="CT10" s="174"/>
      <c r="CU10" s="174"/>
      <c r="CV10" s="174"/>
      <c r="CW10" s="174"/>
      <c r="CX10" s="174"/>
      <c r="CY10" s="174"/>
      <c r="CZ10" s="175"/>
    </row>
    <row r="11" spans="1:104" ht="23.25" customHeight="1">
      <c r="A11" s="194">
        <v>4</v>
      </c>
      <c r="B11" s="195" t="s">
        <v>95</v>
      </c>
      <c r="C11" s="196" t="s">
        <v>96</v>
      </c>
      <c r="D11" s="197" t="s">
        <v>90</v>
      </c>
      <c r="E11" s="198">
        <v>4</v>
      </c>
      <c r="F11" s="198">
        <v>0</v>
      </c>
      <c r="G11" s="199">
        <f t="shared" si="0"/>
        <v>0</v>
      </c>
      <c r="H11" s="180"/>
      <c r="I11" s="174"/>
      <c r="J11" s="174"/>
      <c r="K11" s="174"/>
      <c r="L11" s="174"/>
      <c r="M11" s="174"/>
      <c r="N11" s="174"/>
      <c r="O11" s="202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174"/>
      <c r="BA11" s="174"/>
      <c r="BB11" s="174"/>
      <c r="BC11" s="174"/>
      <c r="BD11" s="174"/>
      <c r="BE11" s="174"/>
      <c r="BF11" s="174"/>
      <c r="BG11" s="174"/>
      <c r="BH11" s="174"/>
      <c r="BI11" s="174"/>
      <c r="BJ11" s="174"/>
      <c r="BK11" s="174"/>
      <c r="BL11" s="174"/>
      <c r="BM11" s="174"/>
      <c r="BN11" s="174"/>
      <c r="BO11" s="174"/>
      <c r="BP11" s="174"/>
      <c r="BQ11" s="174"/>
      <c r="BR11" s="174"/>
      <c r="BS11" s="174"/>
      <c r="BT11" s="174"/>
      <c r="BU11" s="174"/>
      <c r="BV11" s="174"/>
      <c r="BW11" s="174"/>
      <c r="BX11" s="174"/>
      <c r="BY11" s="174"/>
      <c r="BZ11" s="174"/>
      <c r="CA11" s="202"/>
      <c r="CB11" s="202"/>
      <c r="CC11" s="174"/>
      <c r="CD11" s="174"/>
      <c r="CE11" s="174"/>
      <c r="CF11" s="174"/>
      <c r="CG11" s="174"/>
      <c r="CH11" s="174"/>
      <c r="CI11" s="174"/>
      <c r="CJ11" s="174"/>
      <c r="CK11" s="174"/>
      <c r="CL11" s="174"/>
      <c r="CM11" s="174"/>
      <c r="CN11" s="174"/>
      <c r="CO11" s="174"/>
      <c r="CP11" s="174"/>
      <c r="CQ11" s="174"/>
      <c r="CR11" s="174"/>
      <c r="CS11" s="174"/>
      <c r="CT11" s="174"/>
      <c r="CU11" s="174"/>
      <c r="CV11" s="174"/>
      <c r="CW11" s="174"/>
      <c r="CX11" s="174"/>
      <c r="CY11" s="174"/>
      <c r="CZ11" s="175"/>
    </row>
    <row r="12" spans="1:104" ht="22.5" customHeight="1">
      <c r="A12" s="194">
        <v>5</v>
      </c>
      <c r="B12" s="195" t="s">
        <v>97</v>
      </c>
      <c r="C12" s="196" t="s">
        <v>98</v>
      </c>
      <c r="D12" s="197" t="s">
        <v>90</v>
      </c>
      <c r="E12" s="198">
        <v>1</v>
      </c>
      <c r="F12" s="198">
        <v>0</v>
      </c>
      <c r="G12" s="199">
        <f t="shared" si="0"/>
        <v>0</v>
      </c>
      <c r="H12" s="180"/>
      <c r="I12" s="174"/>
      <c r="J12" s="174"/>
      <c r="K12" s="174"/>
      <c r="L12" s="174"/>
      <c r="M12" s="174"/>
      <c r="N12" s="174"/>
      <c r="O12" s="202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  <c r="AW12" s="174"/>
      <c r="AX12" s="174"/>
      <c r="AY12" s="174"/>
      <c r="AZ12" s="174"/>
      <c r="BA12" s="174"/>
      <c r="BB12" s="174"/>
      <c r="BC12" s="174"/>
      <c r="BD12" s="174"/>
      <c r="BE12" s="174"/>
      <c r="BF12" s="174"/>
      <c r="BG12" s="174"/>
      <c r="BH12" s="174"/>
      <c r="BI12" s="174"/>
      <c r="BJ12" s="174"/>
      <c r="BK12" s="174"/>
      <c r="BL12" s="174"/>
      <c r="BM12" s="174"/>
      <c r="BN12" s="174"/>
      <c r="BO12" s="174"/>
      <c r="BP12" s="174"/>
      <c r="BQ12" s="174"/>
      <c r="BR12" s="174"/>
      <c r="BS12" s="174"/>
      <c r="BT12" s="174"/>
      <c r="BU12" s="174"/>
      <c r="BV12" s="174"/>
      <c r="BW12" s="174"/>
      <c r="BX12" s="174"/>
      <c r="BY12" s="174"/>
      <c r="BZ12" s="174"/>
      <c r="CA12" s="202"/>
      <c r="CB12" s="202"/>
      <c r="CC12" s="174"/>
      <c r="CD12" s="174"/>
      <c r="CE12" s="174"/>
      <c r="CF12" s="174"/>
      <c r="CG12" s="174"/>
      <c r="CH12" s="174"/>
      <c r="CI12" s="174"/>
      <c r="CJ12" s="174"/>
      <c r="CK12" s="174"/>
      <c r="CL12" s="174"/>
      <c r="CM12" s="174"/>
      <c r="CN12" s="174"/>
      <c r="CO12" s="174"/>
      <c r="CP12" s="174"/>
      <c r="CQ12" s="174"/>
      <c r="CR12" s="174"/>
      <c r="CS12" s="174"/>
      <c r="CT12" s="174"/>
      <c r="CU12" s="174"/>
      <c r="CV12" s="174"/>
      <c r="CW12" s="174"/>
      <c r="CX12" s="174"/>
      <c r="CY12" s="174"/>
      <c r="CZ12" s="175"/>
    </row>
    <row r="13" spans="1:104" ht="12.95" customHeight="1">
      <c r="A13" s="194">
        <v>6</v>
      </c>
      <c r="B13" s="195" t="s">
        <v>99</v>
      </c>
      <c r="C13" s="196" t="s">
        <v>100</v>
      </c>
      <c r="D13" s="197" t="s">
        <v>90</v>
      </c>
      <c r="E13" s="198">
        <v>1</v>
      </c>
      <c r="F13" s="198">
        <v>0</v>
      </c>
      <c r="G13" s="199">
        <f t="shared" si="0"/>
        <v>0</v>
      </c>
      <c r="H13" s="180"/>
      <c r="I13" s="174"/>
      <c r="J13" s="174"/>
      <c r="K13" s="174"/>
      <c r="L13" s="174"/>
      <c r="M13" s="174"/>
      <c r="N13" s="174"/>
      <c r="O13" s="202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  <c r="AX13" s="174"/>
      <c r="AY13" s="174"/>
      <c r="AZ13" s="174"/>
      <c r="BA13" s="174"/>
      <c r="BB13" s="174"/>
      <c r="BC13" s="174"/>
      <c r="BD13" s="174"/>
      <c r="BE13" s="174"/>
      <c r="BF13" s="174"/>
      <c r="BG13" s="174"/>
      <c r="BH13" s="174"/>
      <c r="BI13" s="174"/>
      <c r="BJ13" s="174"/>
      <c r="BK13" s="174"/>
      <c r="BL13" s="174"/>
      <c r="BM13" s="174"/>
      <c r="BN13" s="174"/>
      <c r="BO13" s="174"/>
      <c r="BP13" s="174"/>
      <c r="BQ13" s="174"/>
      <c r="BR13" s="174"/>
      <c r="BS13" s="174"/>
      <c r="BT13" s="174"/>
      <c r="BU13" s="174"/>
      <c r="BV13" s="174"/>
      <c r="BW13" s="174"/>
      <c r="BX13" s="174"/>
      <c r="BY13" s="174"/>
      <c r="BZ13" s="174"/>
      <c r="CA13" s="202"/>
      <c r="CB13" s="202"/>
      <c r="CC13" s="174"/>
      <c r="CD13" s="174"/>
      <c r="CE13" s="174"/>
      <c r="CF13" s="174"/>
      <c r="CG13" s="174"/>
      <c r="CH13" s="174"/>
      <c r="CI13" s="174"/>
      <c r="CJ13" s="174"/>
      <c r="CK13" s="174"/>
      <c r="CL13" s="174"/>
      <c r="CM13" s="174"/>
      <c r="CN13" s="174"/>
      <c r="CO13" s="174"/>
      <c r="CP13" s="174"/>
      <c r="CQ13" s="174"/>
      <c r="CR13" s="174"/>
      <c r="CS13" s="174"/>
      <c r="CT13" s="174"/>
      <c r="CU13" s="174"/>
      <c r="CV13" s="174"/>
      <c r="CW13" s="174"/>
      <c r="CX13" s="174"/>
      <c r="CY13" s="174"/>
      <c r="CZ13" s="175"/>
    </row>
    <row r="14" spans="1:104" ht="24.75" customHeight="1">
      <c r="A14" s="194">
        <v>7</v>
      </c>
      <c r="B14" s="195" t="s">
        <v>101</v>
      </c>
      <c r="C14" s="196" t="s">
        <v>102</v>
      </c>
      <c r="D14" s="197" t="s">
        <v>90</v>
      </c>
      <c r="E14" s="198">
        <v>1</v>
      </c>
      <c r="F14" s="198">
        <v>0</v>
      </c>
      <c r="G14" s="199">
        <f t="shared" si="0"/>
        <v>0</v>
      </c>
      <c r="H14" s="180"/>
      <c r="I14" s="174"/>
      <c r="J14" s="174"/>
      <c r="K14" s="174"/>
      <c r="L14" s="174"/>
      <c r="M14" s="174"/>
      <c r="N14" s="174"/>
      <c r="O14" s="202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  <c r="AW14" s="174"/>
      <c r="AX14" s="174"/>
      <c r="AY14" s="174"/>
      <c r="AZ14" s="174"/>
      <c r="BA14" s="174"/>
      <c r="BB14" s="174"/>
      <c r="BC14" s="174"/>
      <c r="BD14" s="174"/>
      <c r="BE14" s="174"/>
      <c r="BF14" s="174"/>
      <c r="BG14" s="174"/>
      <c r="BH14" s="174"/>
      <c r="BI14" s="174"/>
      <c r="BJ14" s="174"/>
      <c r="BK14" s="174"/>
      <c r="BL14" s="174"/>
      <c r="BM14" s="174"/>
      <c r="BN14" s="174"/>
      <c r="BO14" s="174"/>
      <c r="BP14" s="174"/>
      <c r="BQ14" s="174"/>
      <c r="BR14" s="174"/>
      <c r="BS14" s="174"/>
      <c r="BT14" s="174"/>
      <c r="BU14" s="174"/>
      <c r="BV14" s="174"/>
      <c r="BW14" s="174"/>
      <c r="BX14" s="174"/>
      <c r="BY14" s="174"/>
      <c r="BZ14" s="174"/>
      <c r="CA14" s="202"/>
      <c r="CB14" s="202"/>
      <c r="CC14" s="174"/>
      <c r="CD14" s="174"/>
      <c r="CE14" s="174"/>
      <c r="CF14" s="174"/>
      <c r="CG14" s="174"/>
      <c r="CH14" s="174"/>
      <c r="CI14" s="174"/>
      <c r="CJ14" s="174"/>
      <c r="CK14" s="174"/>
      <c r="CL14" s="174"/>
      <c r="CM14" s="174"/>
      <c r="CN14" s="174"/>
      <c r="CO14" s="174"/>
      <c r="CP14" s="174"/>
      <c r="CQ14" s="174"/>
      <c r="CR14" s="174"/>
      <c r="CS14" s="174"/>
      <c r="CT14" s="174"/>
      <c r="CU14" s="174"/>
      <c r="CV14" s="174"/>
      <c r="CW14" s="174"/>
      <c r="CX14" s="174"/>
      <c r="CY14" s="174"/>
      <c r="CZ14" s="175"/>
    </row>
    <row r="15" spans="1:104" ht="12.95" customHeight="1">
      <c r="A15" s="194">
        <v>8</v>
      </c>
      <c r="B15" s="195" t="s">
        <v>103</v>
      </c>
      <c r="C15" s="196" t="s">
        <v>104</v>
      </c>
      <c r="D15" s="197" t="s">
        <v>90</v>
      </c>
      <c r="E15" s="198">
        <v>1</v>
      </c>
      <c r="F15" s="198">
        <v>0</v>
      </c>
      <c r="G15" s="199">
        <f t="shared" si="0"/>
        <v>0</v>
      </c>
      <c r="H15" s="180"/>
      <c r="I15" s="174"/>
      <c r="J15" s="174"/>
      <c r="K15" s="174"/>
      <c r="L15" s="174"/>
      <c r="M15" s="174"/>
      <c r="N15" s="174"/>
      <c r="O15" s="202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174"/>
      <c r="BA15" s="174"/>
      <c r="BB15" s="174"/>
      <c r="BC15" s="174"/>
      <c r="BD15" s="174"/>
      <c r="BE15" s="174"/>
      <c r="BF15" s="174"/>
      <c r="BG15" s="174"/>
      <c r="BH15" s="174"/>
      <c r="BI15" s="174"/>
      <c r="BJ15" s="174"/>
      <c r="BK15" s="174"/>
      <c r="BL15" s="174"/>
      <c r="BM15" s="174"/>
      <c r="BN15" s="174"/>
      <c r="BO15" s="174"/>
      <c r="BP15" s="174"/>
      <c r="BQ15" s="174"/>
      <c r="BR15" s="174"/>
      <c r="BS15" s="174"/>
      <c r="BT15" s="174"/>
      <c r="BU15" s="174"/>
      <c r="BV15" s="174"/>
      <c r="BW15" s="174"/>
      <c r="BX15" s="174"/>
      <c r="BY15" s="174"/>
      <c r="BZ15" s="174"/>
      <c r="CA15" s="202"/>
      <c r="CB15" s="202"/>
      <c r="CC15" s="174"/>
      <c r="CD15" s="174"/>
      <c r="CE15" s="174"/>
      <c r="CF15" s="174"/>
      <c r="CG15" s="174"/>
      <c r="CH15" s="174"/>
      <c r="CI15" s="174"/>
      <c r="CJ15" s="174"/>
      <c r="CK15" s="174"/>
      <c r="CL15" s="174"/>
      <c r="CM15" s="174"/>
      <c r="CN15" s="174"/>
      <c r="CO15" s="174"/>
      <c r="CP15" s="174"/>
      <c r="CQ15" s="174"/>
      <c r="CR15" s="174"/>
      <c r="CS15" s="174"/>
      <c r="CT15" s="174"/>
      <c r="CU15" s="174"/>
      <c r="CV15" s="174"/>
      <c r="CW15" s="174"/>
      <c r="CX15" s="174"/>
      <c r="CY15" s="174"/>
      <c r="CZ15" s="175"/>
    </row>
    <row r="16" spans="1:104" ht="12.75" customHeight="1">
      <c r="A16" s="203"/>
      <c r="B16" s="204" t="s">
        <v>105</v>
      </c>
      <c r="C16" s="205" t="str">
        <f>CONCATENATE(B7," ",C7)</f>
        <v>1-Sto STOLY</v>
      </c>
      <c r="D16" s="206"/>
      <c r="E16" s="207"/>
      <c r="F16" s="208"/>
      <c r="G16" s="209">
        <f>SUM(G7:G15)</f>
        <v>0</v>
      </c>
      <c r="H16" s="180"/>
      <c r="I16" s="174"/>
      <c r="J16" s="174"/>
      <c r="K16" s="174"/>
      <c r="L16" s="174"/>
      <c r="M16" s="174"/>
      <c r="N16" s="174"/>
      <c r="O16" s="193">
        <v>4</v>
      </c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4"/>
      <c r="AZ16" s="174"/>
      <c r="BA16" s="210">
        <f>SUM(BA7:BA8)</f>
        <v>0</v>
      </c>
      <c r="BB16" s="210">
        <f>SUM(BB7:BB8)</f>
        <v>0</v>
      </c>
      <c r="BC16" s="210">
        <f>SUM(BC7:BC8)</f>
        <v>0</v>
      </c>
      <c r="BD16" s="210">
        <f>SUM(BD7:BD8)</f>
        <v>0</v>
      </c>
      <c r="BE16" s="210">
        <f>SUM(BE7:BE8)</f>
        <v>0</v>
      </c>
      <c r="BF16" s="174"/>
      <c r="BG16" s="174"/>
      <c r="BH16" s="174"/>
      <c r="BI16" s="174"/>
      <c r="BJ16" s="174"/>
      <c r="BK16" s="174"/>
      <c r="BL16" s="174"/>
      <c r="BM16" s="174"/>
      <c r="BN16" s="174"/>
      <c r="BO16" s="174"/>
      <c r="BP16" s="174"/>
      <c r="BQ16" s="174"/>
      <c r="BR16" s="174"/>
      <c r="BS16" s="174"/>
      <c r="BT16" s="174"/>
      <c r="BU16" s="174"/>
      <c r="BV16" s="174"/>
      <c r="BW16" s="174"/>
      <c r="BX16" s="174"/>
      <c r="BY16" s="174"/>
      <c r="BZ16" s="174"/>
      <c r="CA16" s="174"/>
      <c r="CB16" s="174"/>
      <c r="CC16" s="174"/>
      <c r="CD16" s="174"/>
      <c r="CE16" s="174"/>
      <c r="CF16" s="174"/>
      <c r="CG16" s="174"/>
      <c r="CH16" s="174"/>
      <c r="CI16" s="174"/>
      <c r="CJ16" s="174"/>
      <c r="CK16" s="174"/>
      <c r="CL16" s="174"/>
      <c r="CM16" s="174"/>
      <c r="CN16" s="174"/>
      <c r="CO16" s="174"/>
      <c r="CP16" s="174"/>
      <c r="CQ16" s="174"/>
      <c r="CR16" s="174"/>
      <c r="CS16" s="174"/>
      <c r="CT16" s="174"/>
      <c r="CU16" s="174"/>
      <c r="CV16" s="174"/>
      <c r="CW16" s="174"/>
      <c r="CX16" s="174"/>
      <c r="CY16" s="174"/>
      <c r="CZ16" s="175"/>
    </row>
    <row r="17" spans="1:104" ht="12.75" customHeight="1">
      <c r="A17" s="188" t="s">
        <v>85</v>
      </c>
      <c r="B17" s="189" t="s">
        <v>106</v>
      </c>
      <c r="C17" s="190" t="s">
        <v>107</v>
      </c>
      <c r="D17" s="191"/>
      <c r="E17" s="185"/>
      <c r="F17" s="185"/>
      <c r="G17" s="192"/>
      <c r="H17" s="180"/>
      <c r="I17" s="174"/>
      <c r="J17" s="174"/>
      <c r="K17" s="174"/>
      <c r="L17" s="174"/>
      <c r="M17" s="174"/>
      <c r="N17" s="174"/>
      <c r="O17" s="193">
        <v>1</v>
      </c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  <c r="BG17" s="174"/>
      <c r="BH17" s="174"/>
      <c r="BI17" s="174"/>
      <c r="BJ17" s="174"/>
      <c r="BK17" s="174"/>
      <c r="BL17" s="174"/>
      <c r="BM17" s="174"/>
      <c r="BN17" s="174"/>
      <c r="BO17" s="174"/>
      <c r="BP17" s="174"/>
      <c r="BQ17" s="174"/>
      <c r="BR17" s="174"/>
      <c r="BS17" s="174"/>
      <c r="BT17" s="174"/>
      <c r="BU17" s="174"/>
      <c r="BV17" s="174"/>
      <c r="BW17" s="174"/>
      <c r="BX17" s="174"/>
      <c r="BY17" s="174"/>
      <c r="BZ17" s="174"/>
      <c r="CA17" s="174"/>
      <c r="CB17" s="174"/>
      <c r="CC17" s="174"/>
      <c r="CD17" s="174"/>
      <c r="CE17" s="174"/>
      <c r="CF17" s="174"/>
      <c r="CG17" s="174"/>
      <c r="CH17" s="174"/>
      <c r="CI17" s="174"/>
      <c r="CJ17" s="174"/>
      <c r="CK17" s="174"/>
      <c r="CL17" s="174"/>
      <c r="CM17" s="174"/>
      <c r="CN17" s="174"/>
      <c r="CO17" s="174"/>
      <c r="CP17" s="174"/>
      <c r="CQ17" s="174"/>
      <c r="CR17" s="174"/>
      <c r="CS17" s="174"/>
      <c r="CT17" s="174"/>
      <c r="CU17" s="174"/>
      <c r="CV17" s="174"/>
      <c r="CW17" s="174"/>
      <c r="CX17" s="174"/>
      <c r="CY17" s="174"/>
      <c r="CZ17" s="175"/>
    </row>
    <row r="18" spans="1:104" ht="22.5" customHeight="1">
      <c r="A18" s="194">
        <v>9</v>
      </c>
      <c r="B18" s="195" t="s">
        <v>108</v>
      </c>
      <c r="C18" s="196" t="s">
        <v>135</v>
      </c>
      <c r="D18" s="197" t="s">
        <v>90</v>
      </c>
      <c r="E18" s="198">
        <v>25</v>
      </c>
      <c r="F18" s="198">
        <v>0</v>
      </c>
      <c r="G18" s="199">
        <f t="shared" ref="G18:G23" si="1">E18*F18</f>
        <v>0</v>
      </c>
      <c r="H18" s="180"/>
      <c r="I18" s="174"/>
      <c r="J18" s="174"/>
      <c r="K18" s="174"/>
      <c r="L18" s="174"/>
      <c r="M18" s="174"/>
      <c r="N18" s="174"/>
      <c r="O18" s="193">
        <v>2</v>
      </c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200">
        <v>12</v>
      </c>
      <c r="AB18" s="200">
        <v>0</v>
      </c>
      <c r="AC18" s="200">
        <v>6</v>
      </c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200">
        <v>1</v>
      </c>
      <c r="BA18" s="200">
        <f>IF(AZ18=1,G18,0)</f>
        <v>0</v>
      </c>
      <c r="BB18" s="200">
        <f>IF(AZ18=2,G18,0)</f>
        <v>0</v>
      </c>
      <c r="BC18" s="200">
        <f>IF(AZ18=3,G18,0)</f>
        <v>0</v>
      </c>
      <c r="BD18" s="200">
        <f>IF(AZ18=4,G18,0)</f>
        <v>0</v>
      </c>
      <c r="BE18" s="200">
        <f>IF(AZ18=5,G18,0)</f>
        <v>0</v>
      </c>
      <c r="BF18" s="174"/>
      <c r="BG18" s="174"/>
      <c r="BH18" s="174"/>
      <c r="BI18" s="174"/>
      <c r="BJ18" s="174"/>
      <c r="BK18" s="174"/>
      <c r="BL18" s="174"/>
      <c r="BM18" s="174"/>
      <c r="BN18" s="174"/>
      <c r="BO18" s="174"/>
      <c r="BP18" s="174"/>
      <c r="BQ18" s="174"/>
      <c r="BR18" s="174"/>
      <c r="BS18" s="174"/>
      <c r="BT18" s="174"/>
      <c r="BU18" s="174"/>
      <c r="BV18" s="174"/>
      <c r="BW18" s="174"/>
      <c r="BX18" s="174"/>
      <c r="BY18" s="174"/>
      <c r="BZ18" s="174"/>
      <c r="CA18" s="193">
        <v>12</v>
      </c>
      <c r="CB18" s="193">
        <v>0</v>
      </c>
      <c r="CC18" s="174"/>
      <c r="CD18" s="174"/>
      <c r="CE18" s="174"/>
      <c r="CF18" s="174"/>
      <c r="CG18" s="174"/>
      <c r="CH18" s="174"/>
      <c r="CI18" s="174"/>
      <c r="CJ18" s="174"/>
      <c r="CK18" s="174"/>
      <c r="CL18" s="174"/>
      <c r="CM18" s="174"/>
      <c r="CN18" s="174"/>
      <c r="CO18" s="174"/>
      <c r="CP18" s="174"/>
      <c r="CQ18" s="174"/>
      <c r="CR18" s="174"/>
      <c r="CS18" s="174"/>
      <c r="CT18" s="174"/>
      <c r="CU18" s="174"/>
      <c r="CV18" s="174"/>
      <c r="CW18" s="174"/>
      <c r="CX18" s="174"/>
      <c r="CY18" s="174"/>
      <c r="CZ18" s="201">
        <v>0</v>
      </c>
    </row>
    <row r="19" spans="1:104" ht="25.5" customHeight="1">
      <c r="A19" s="194">
        <v>10</v>
      </c>
      <c r="B19" s="195" t="s">
        <v>109</v>
      </c>
      <c r="C19" s="196" t="s">
        <v>136</v>
      </c>
      <c r="D19" s="197" t="s">
        <v>90</v>
      </c>
      <c r="E19" s="198">
        <v>6</v>
      </c>
      <c r="F19" s="198">
        <v>0</v>
      </c>
      <c r="G19" s="199">
        <f t="shared" si="1"/>
        <v>0</v>
      </c>
      <c r="H19" s="180"/>
      <c r="I19" s="174"/>
      <c r="J19" s="174"/>
      <c r="K19" s="174"/>
      <c r="L19" s="174"/>
      <c r="M19" s="174"/>
      <c r="N19" s="174"/>
      <c r="O19" s="193">
        <v>2</v>
      </c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200">
        <v>12</v>
      </c>
      <c r="AB19" s="200">
        <v>0</v>
      </c>
      <c r="AC19" s="200">
        <v>9</v>
      </c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200">
        <v>1</v>
      </c>
      <c r="BA19" s="200">
        <f>IF(AZ19=1,G19,0)</f>
        <v>0</v>
      </c>
      <c r="BB19" s="200">
        <f>IF(AZ19=2,G19,0)</f>
        <v>0</v>
      </c>
      <c r="BC19" s="200">
        <f>IF(AZ19=3,G19,0)</f>
        <v>0</v>
      </c>
      <c r="BD19" s="200">
        <f>IF(AZ19=4,G19,0)</f>
        <v>0</v>
      </c>
      <c r="BE19" s="200">
        <f>IF(AZ19=5,G19,0)</f>
        <v>0</v>
      </c>
      <c r="BF19" s="174"/>
      <c r="BG19" s="174"/>
      <c r="BH19" s="174"/>
      <c r="BI19" s="174"/>
      <c r="BJ19" s="174"/>
      <c r="BK19" s="174"/>
      <c r="BL19" s="174"/>
      <c r="BM19" s="174"/>
      <c r="BN19" s="174"/>
      <c r="BO19" s="174"/>
      <c r="BP19" s="174"/>
      <c r="BQ19" s="174"/>
      <c r="BR19" s="174"/>
      <c r="BS19" s="174"/>
      <c r="BT19" s="174"/>
      <c r="BU19" s="174"/>
      <c r="BV19" s="174"/>
      <c r="BW19" s="174"/>
      <c r="BX19" s="174"/>
      <c r="BY19" s="174"/>
      <c r="BZ19" s="174"/>
      <c r="CA19" s="193">
        <v>12</v>
      </c>
      <c r="CB19" s="193">
        <v>0</v>
      </c>
      <c r="CC19" s="174"/>
      <c r="CD19" s="174"/>
      <c r="CE19" s="174"/>
      <c r="CF19" s="174"/>
      <c r="CG19" s="174"/>
      <c r="CH19" s="174"/>
      <c r="CI19" s="174"/>
      <c r="CJ19" s="174"/>
      <c r="CK19" s="174"/>
      <c r="CL19" s="174"/>
      <c r="CM19" s="174"/>
      <c r="CN19" s="174"/>
      <c r="CO19" s="174"/>
      <c r="CP19" s="174"/>
      <c r="CQ19" s="174"/>
      <c r="CR19" s="174"/>
      <c r="CS19" s="174"/>
      <c r="CT19" s="174"/>
      <c r="CU19" s="174"/>
      <c r="CV19" s="174"/>
      <c r="CW19" s="174"/>
      <c r="CX19" s="174"/>
      <c r="CY19" s="174"/>
      <c r="CZ19" s="201">
        <v>0</v>
      </c>
    </row>
    <row r="20" spans="1:104" ht="24.75" customHeight="1">
      <c r="A20" s="194">
        <v>11</v>
      </c>
      <c r="B20" s="195" t="s">
        <v>110</v>
      </c>
      <c r="C20" s="196" t="s">
        <v>137</v>
      </c>
      <c r="D20" s="197" t="s">
        <v>90</v>
      </c>
      <c r="E20" s="198">
        <v>35</v>
      </c>
      <c r="F20" s="198">
        <v>0</v>
      </c>
      <c r="G20" s="199">
        <f t="shared" si="1"/>
        <v>0</v>
      </c>
      <c r="H20" s="180"/>
      <c r="I20" s="174"/>
      <c r="J20" s="174"/>
      <c r="K20" s="174"/>
      <c r="L20" s="174"/>
      <c r="M20" s="174"/>
      <c r="N20" s="174"/>
      <c r="O20" s="202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4"/>
      <c r="BA20" s="174"/>
      <c r="BB20" s="174"/>
      <c r="BC20" s="174"/>
      <c r="BD20" s="174"/>
      <c r="BE20" s="174"/>
      <c r="BF20" s="174"/>
      <c r="BG20" s="174"/>
      <c r="BH20" s="174"/>
      <c r="BI20" s="174"/>
      <c r="BJ20" s="174"/>
      <c r="BK20" s="174"/>
      <c r="BL20" s="174"/>
      <c r="BM20" s="174"/>
      <c r="BN20" s="174"/>
      <c r="BO20" s="174"/>
      <c r="BP20" s="174"/>
      <c r="BQ20" s="174"/>
      <c r="BR20" s="174"/>
      <c r="BS20" s="174"/>
      <c r="BT20" s="174"/>
      <c r="BU20" s="174"/>
      <c r="BV20" s="174"/>
      <c r="BW20" s="174"/>
      <c r="BX20" s="174"/>
      <c r="BY20" s="174"/>
      <c r="BZ20" s="174"/>
      <c r="CA20" s="202"/>
      <c r="CB20" s="202"/>
      <c r="CC20" s="174"/>
      <c r="CD20" s="174"/>
      <c r="CE20" s="174"/>
      <c r="CF20" s="174"/>
      <c r="CG20" s="174"/>
      <c r="CH20" s="174"/>
      <c r="CI20" s="174"/>
      <c r="CJ20" s="174"/>
      <c r="CK20" s="174"/>
      <c r="CL20" s="174"/>
      <c r="CM20" s="174"/>
      <c r="CN20" s="174"/>
      <c r="CO20" s="174"/>
      <c r="CP20" s="174"/>
      <c r="CQ20" s="174"/>
      <c r="CR20" s="174"/>
      <c r="CS20" s="174"/>
      <c r="CT20" s="174"/>
      <c r="CU20" s="174"/>
      <c r="CV20" s="174"/>
      <c r="CW20" s="174"/>
      <c r="CX20" s="174"/>
      <c r="CY20" s="174"/>
      <c r="CZ20" s="175"/>
    </row>
    <row r="21" spans="1:104" ht="24" customHeight="1">
      <c r="A21" s="194">
        <v>12</v>
      </c>
      <c r="B21" s="195" t="s">
        <v>111</v>
      </c>
      <c r="C21" s="196" t="s">
        <v>138</v>
      </c>
      <c r="D21" s="197" t="s">
        <v>90</v>
      </c>
      <c r="E21" s="198">
        <v>35</v>
      </c>
      <c r="F21" s="198">
        <v>0</v>
      </c>
      <c r="G21" s="199">
        <f t="shared" si="1"/>
        <v>0</v>
      </c>
      <c r="H21" s="180"/>
      <c r="I21" s="174"/>
      <c r="J21" s="174"/>
      <c r="K21" s="174"/>
      <c r="L21" s="174"/>
      <c r="M21" s="174"/>
      <c r="N21" s="174"/>
      <c r="O21" s="202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174"/>
      <c r="BA21" s="174"/>
      <c r="BB21" s="174"/>
      <c r="BC21" s="174"/>
      <c r="BD21" s="174"/>
      <c r="BE21" s="174"/>
      <c r="BF21" s="174"/>
      <c r="BG21" s="174"/>
      <c r="BH21" s="174"/>
      <c r="BI21" s="174"/>
      <c r="BJ21" s="174"/>
      <c r="BK21" s="174"/>
      <c r="BL21" s="174"/>
      <c r="BM21" s="174"/>
      <c r="BN21" s="174"/>
      <c r="BO21" s="174"/>
      <c r="BP21" s="174"/>
      <c r="BQ21" s="174"/>
      <c r="BR21" s="174"/>
      <c r="BS21" s="174"/>
      <c r="BT21" s="174"/>
      <c r="BU21" s="174"/>
      <c r="BV21" s="174"/>
      <c r="BW21" s="174"/>
      <c r="BX21" s="174"/>
      <c r="BY21" s="174"/>
      <c r="BZ21" s="174"/>
      <c r="CA21" s="202"/>
      <c r="CB21" s="202"/>
      <c r="CC21" s="174"/>
      <c r="CD21" s="174"/>
      <c r="CE21" s="174"/>
      <c r="CF21" s="174"/>
      <c r="CG21" s="174"/>
      <c r="CH21" s="174"/>
      <c r="CI21" s="174"/>
      <c r="CJ21" s="174"/>
      <c r="CK21" s="174"/>
      <c r="CL21" s="174"/>
      <c r="CM21" s="174"/>
      <c r="CN21" s="174"/>
      <c r="CO21" s="174"/>
      <c r="CP21" s="174"/>
      <c r="CQ21" s="174"/>
      <c r="CR21" s="174"/>
      <c r="CS21" s="174"/>
      <c r="CT21" s="174"/>
      <c r="CU21" s="174"/>
      <c r="CV21" s="174"/>
      <c r="CW21" s="174"/>
      <c r="CX21" s="174"/>
      <c r="CY21" s="174"/>
      <c r="CZ21" s="175"/>
    </row>
    <row r="22" spans="1:104" ht="24" customHeight="1">
      <c r="A22" s="194">
        <v>13</v>
      </c>
      <c r="B22" s="195" t="s">
        <v>112</v>
      </c>
      <c r="C22" s="196" t="s">
        <v>139</v>
      </c>
      <c r="D22" s="197" t="s">
        <v>90</v>
      </c>
      <c r="E22" s="198">
        <v>35</v>
      </c>
      <c r="F22" s="198">
        <v>0</v>
      </c>
      <c r="G22" s="199">
        <f t="shared" si="1"/>
        <v>0</v>
      </c>
      <c r="H22" s="180"/>
      <c r="I22" s="174"/>
      <c r="J22" s="174"/>
      <c r="K22" s="174"/>
      <c r="L22" s="174"/>
      <c r="M22" s="174"/>
      <c r="N22" s="174"/>
      <c r="O22" s="202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4"/>
      <c r="BA22" s="174"/>
      <c r="BB22" s="174"/>
      <c r="BC22" s="174"/>
      <c r="BD22" s="174"/>
      <c r="BE22" s="174"/>
      <c r="BF22" s="174"/>
      <c r="BG22" s="174"/>
      <c r="BH22" s="174"/>
      <c r="BI22" s="174"/>
      <c r="BJ22" s="174"/>
      <c r="BK22" s="174"/>
      <c r="BL22" s="174"/>
      <c r="BM22" s="174"/>
      <c r="BN22" s="174"/>
      <c r="BO22" s="174"/>
      <c r="BP22" s="174"/>
      <c r="BQ22" s="174"/>
      <c r="BR22" s="174"/>
      <c r="BS22" s="174"/>
      <c r="BT22" s="174"/>
      <c r="BU22" s="174"/>
      <c r="BV22" s="174"/>
      <c r="BW22" s="174"/>
      <c r="BX22" s="174"/>
      <c r="BY22" s="174"/>
      <c r="BZ22" s="174"/>
      <c r="CA22" s="202"/>
      <c r="CB22" s="202"/>
      <c r="CC22" s="174"/>
      <c r="CD22" s="174"/>
      <c r="CE22" s="174"/>
      <c r="CF22" s="174"/>
      <c r="CG22" s="174"/>
      <c r="CH22" s="174"/>
      <c r="CI22" s="174"/>
      <c r="CJ22" s="174"/>
      <c r="CK22" s="174"/>
      <c r="CL22" s="174"/>
      <c r="CM22" s="174"/>
      <c r="CN22" s="174"/>
      <c r="CO22" s="174"/>
      <c r="CP22" s="174"/>
      <c r="CQ22" s="174"/>
      <c r="CR22" s="174"/>
      <c r="CS22" s="174"/>
      <c r="CT22" s="174"/>
      <c r="CU22" s="174"/>
      <c r="CV22" s="174"/>
      <c r="CW22" s="174"/>
      <c r="CX22" s="174"/>
      <c r="CY22" s="174"/>
      <c r="CZ22" s="175"/>
    </row>
    <row r="23" spans="1:104" ht="12.95" customHeight="1">
      <c r="A23" s="194">
        <v>14</v>
      </c>
      <c r="B23" s="195" t="s">
        <v>113</v>
      </c>
      <c r="C23" s="196" t="s">
        <v>114</v>
      </c>
      <c r="D23" s="197" t="s">
        <v>90</v>
      </c>
      <c r="E23" s="198">
        <v>12</v>
      </c>
      <c r="F23" s="198">
        <v>0</v>
      </c>
      <c r="G23" s="199">
        <f t="shared" si="1"/>
        <v>0</v>
      </c>
      <c r="H23" s="180"/>
      <c r="I23" s="174"/>
      <c r="J23" s="174"/>
      <c r="K23" s="174"/>
      <c r="L23" s="174"/>
      <c r="M23" s="174"/>
      <c r="N23" s="174"/>
      <c r="O23" s="202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202"/>
      <c r="CB23" s="202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5"/>
    </row>
    <row r="24" spans="1:104" ht="12.75" customHeight="1">
      <c r="A24" s="203"/>
      <c r="B24" s="204" t="s">
        <v>105</v>
      </c>
      <c r="C24" s="205" t="str">
        <f>CONCATENATE(B17," ",C17)</f>
        <v>2-Sez SEZENÍ</v>
      </c>
      <c r="D24" s="206"/>
      <c r="E24" s="207"/>
      <c r="F24" s="208"/>
      <c r="G24" s="209">
        <f>SUM(G17:G23)</f>
        <v>0</v>
      </c>
      <c r="H24" s="180"/>
      <c r="I24" s="174"/>
      <c r="J24" s="174"/>
      <c r="K24" s="174"/>
      <c r="L24" s="174"/>
      <c r="M24" s="174"/>
      <c r="N24" s="174"/>
      <c r="O24" s="193">
        <v>4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210">
        <f>SUM(BA17:BA19)</f>
        <v>0</v>
      </c>
      <c r="BB24" s="210">
        <f>SUM(BB17:BB19)</f>
        <v>0</v>
      </c>
      <c r="BC24" s="210">
        <f>SUM(BC17:BC19)</f>
        <v>0</v>
      </c>
      <c r="BD24" s="210">
        <f>SUM(BD17:BD19)</f>
        <v>0</v>
      </c>
      <c r="BE24" s="210">
        <f>SUM(BE17:BE19)</f>
        <v>0</v>
      </c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5"/>
    </row>
    <row r="25" spans="1:104" ht="12.75" customHeight="1">
      <c r="A25" s="188" t="s">
        <v>85</v>
      </c>
      <c r="B25" s="189" t="s">
        <v>115</v>
      </c>
      <c r="C25" s="190" t="s">
        <v>116</v>
      </c>
      <c r="D25" s="191"/>
      <c r="E25" s="185"/>
      <c r="F25" s="185"/>
      <c r="G25" s="192"/>
      <c r="H25" s="180"/>
      <c r="I25" s="174"/>
      <c r="J25" s="174"/>
      <c r="K25" s="174"/>
      <c r="L25" s="174"/>
      <c r="M25" s="174"/>
      <c r="N25" s="174"/>
      <c r="O25" s="193">
        <v>1</v>
      </c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AE25" s="174"/>
      <c r="AF25" s="174"/>
      <c r="AG25" s="174"/>
      <c r="AH25" s="174"/>
      <c r="AI25" s="174"/>
      <c r="AJ25" s="174"/>
      <c r="AK25" s="174"/>
      <c r="AL25" s="174"/>
      <c r="AM25" s="174"/>
      <c r="AN25" s="174"/>
      <c r="AO25" s="174"/>
      <c r="AP25" s="174"/>
      <c r="AQ25" s="174"/>
      <c r="AR25" s="174"/>
      <c r="AS25" s="174"/>
      <c r="AT25" s="174"/>
      <c r="AU25" s="174"/>
      <c r="AV25" s="174"/>
      <c r="AW25" s="174"/>
      <c r="AX25" s="174"/>
      <c r="AY25" s="174"/>
      <c r="AZ25" s="174"/>
      <c r="BA25" s="174"/>
      <c r="BB25" s="174"/>
      <c r="BC25" s="174"/>
      <c r="BD25" s="174"/>
      <c r="BE25" s="174"/>
      <c r="BF25" s="174"/>
      <c r="BG25" s="174"/>
      <c r="BH25" s="174"/>
      <c r="BI25" s="174"/>
      <c r="BJ25" s="174"/>
      <c r="BK25" s="174"/>
      <c r="BL25" s="174"/>
      <c r="BM25" s="174"/>
      <c r="BN25" s="174"/>
      <c r="BO25" s="174"/>
      <c r="BP25" s="174"/>
      <c r="BQ25" s="174"/>
      <c r="BR25" s="174"/>
      <c r="BS25" s="174"/>
      <c r="BT25" s="174"/>
      <c r="BU25" s="174"/>
      <c r="BV25" s="174"/>
      <c r="BW25" s="174"/>
      <c r="BX25" s="174"/>
      <c r="BY25" s="174"/>
      <c r="BZ25" s="174"/>
      <c r="CA25" s="174"/>
      <c r="CB25" s="174"/>
      <c r="CC25" s="174"/>
      <c r="CD25" s="174"/>
      <c r="CE25" s="174"/>
      <c r="CF25" s="174"/>
      <c r="CG25" s="174"/>
      <c r="CH25" s="174"/>
      <c r="CI25" s="174"/>
      <c r="CJ25" s="174"/>
      <c r="CK25" s="174"/>
      <c r="CL25" s="174"/>
      <c r="CM25" s="174"/>
      <c r="CN25" s="174"/>
      <c r="CO25" s="174"/>
      <c r="CP25" s="174"/>
      <c r="CQ25" s="174"/>
      <c r="CR25" s="174"/>
      <c r="CS25" s="174"/>
      <c r="CT25" s="174"/>
      <c r="CU25" s="174"/>
      <c r="CV25" s="174"/>
      <c r="CW25" s="174"/>
      <c r="CX25" s="174"/>
      <c r="CY25" s="174"/>
      <c r="CZ25" s="175"/>
    </row>
    <row r="26" spans="1:104" ht="12.95" customHeight="1">
      <c r="A26" s="194">
        <v>15</v>
      </c>
      <c r="B26" s="195" t="s">
        <v>117</v>
      </c>
      <c r="C26" s="196" t="s">
        <v>118</v>
      </c>
      <c r="D26" s="197" t="s">
        <v>90</v>
      </c>
      <c r="E26" s="198">
        <v>1</v>
      </c>
      <c r="F26" s="198">
        <v>0</v>
      </c>
      <c r="G26" s="199">
        <f>E26*F26</f>
        <v>0</v>
      </c>
      <c r="H26" s="180"/>
      <c r="I26" s="174"/>
      <c r="J26" s="174"/>
      <c r="K26" s="174"/>
      <c r="L26" s="174"/>
      <c r="M26" s="174"/>
      <c r="N26" s="174"/>
      <c r="O26" s="202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4"/>
      <c r="AB26" s="174"/>
      <c r="AC26" s="174"/>
      <c r="AD26" s="174"/>
      <c r="AE26" s="174"/>
      <c r="AF26" s="174"/>
      <c r="AG26" s="174"/>
      <c r="AH26" s="174"/>
      <c r="AI26" s="174"/>
      <c r="AJ26" s="174"/>
      <c r="AK26" s="174"/>
      <c r="AL26" s="174"/>
      <c r="AM26" s="174"/>
      <c r="AN26" s="174"/>
      <c r="AO26" s="174"/>
      <c r="AP26" s="174"/>
      <c r="AQ26" s="174"/>
      <c r="AR26" s="174"/>
      <c r="AS26" s="174"/>
      <c r="AT26" s="174"/>
      <c r="AU26" s="174"/>
      <c r="AV26" s="174"/>
      <c r="AW26" s="174"/>
      <c r="AX26" s="174"/>
      <c r="AY26" s="174"/>
      <c r="AZ26" s="174"/>
      <c r="BA26" s="174"/>
      <c r="BB26" s="174"/>
      <c r="BC26" s="174"/>
      <c r="BD26" s="174"/>
      <c r="BE26" s="174"/>
      <c r="BF26" s="174"/>
      <c r="BG26" s="174"/>
      <c r="BH26" s="174"/>
      <c r="BI26" s="174"/>
      <c r="BJ26" s="174"/>
      <c r="BK26" s="174"/>
      <c r="BL26" s="174"/>
      <c r="BM26" s="174"/>
      <c r="BN26" s="174"/>
      <c r="BO26" s="174"/>
      <c r="BP26" s="174"/>
      <c r="BQ26" s="174"/>
      <c r="BR26" s="174"/>
      <c r="BS26" s="174"/>
      <c r="BT26" s="174"/>
      <c r="BU26" s="174"/>
      <c r="BV26" s="174"/>
      <c r="BW26" s="174"/>
      <c r="BX26" s="174"/>
      <c r="BY26" s="174"/>
      <c r="BZ26" s="174"/>
      <c r="CA26" s="202"/>
      <c r="CB26" s="202"/>
      <c r="CC26" s="174"/>
      <c r="CD26" s="174"/>
      <c r="CE26" s="174"/>
      <c r="CF26" s="174"/>
      <c r="CG26" s="174"/>
      <c r="CH26" s="174"/>
      <c r="CI26" s="174"/>
      <c r="CJ26" s="174"/>
      <c r="CK26" s="174"/>
      <c r="CL26" s="174"/>
      <c r="CM26" s="174"/>
      <c r="CN26" s="174"/>
      <c r="CO26" s="174"/>
      <c r="CP26" s="174"/>
      <c r="CQ26" s="174"/>
      <c r="CR26" s="174"/>
      <c r="CS26" s="174"/>
      <c r="CT26" s="174"/>
      <c r="CU26" s="174"/>
      <c r="CV26" s="174"/>
      <c r="CW26" s="174"/>
      <c r="CX26" s="174"/>
      <c r="CY26" s="174"/>
      <c r="CZ26" s="175"/>
    </row>
    <row r="27" spans="1:104" ht="12.95" customHeight="1">
      <c r="A27" s="194">
        <v>16</v>
      </c>
      <c r="B27" s="195" t="s">
        <v>119</v>
      </c>
      <c r="C27" s="196" t="s">
        <v>120</v>
      </c>
      <c r="D27" s="197" t="s">
        <v>90</v>
      </c>
      <c r="E27" s="198">
        <v>1</v>
      </c>
      <c r="F27" s="198">
        <v>0</v>
      </c>
      <c r="G27" s="199">
        <f>E27*F27</f>
        <v>0</v>
      </c>
      <c r="H27" s="180"/>
      <c r="I27" s="174"/>
      <c r="J27" s="174"/>
      <c r="K27" s="174"/>
      <c r="L27" s="174"/>
      <c r="M27" s="174"/>
      <c r="N27" s="174"/>
      <c r="O27" s="202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174"/>
      <c r="BP27" s="174"/>
      <c r="BQ27" s="174"/>
      <c r="BR27" s="174"/>
      <c r="BS27" s="174"/>
      <c r="BT27" s="174"/>
      <c r="BU27" s="174"/>
      <c r="BV27" s="174"/>
      <c r="BW27" s="174"/>
      <c r="BX27" s="174"/>
      <c r="BY27" s="174"/>
      <c r="BZ27" s="174"/>
      <c r="CA27" s="202"/>
      <c r="CB27" s="202"/>
      <c r="CC27" s="174"/>
      <c r="CD27" s="174"/>
      <c r="CE27" s="174"/>
      <c r="CF27" s="174"/>
      <c r="CG27" s="174"/>
      <c r="CH27" s="174"/>
      <c r="CI27" s="174"/>
      <c r="CJ27" s="174"/>
      <c r="CK27" s="174"/>
      <c r="CL27" s="174"/>
      <c r="CM27" s="174"/>
      <c r="CN27" s="174"/>
      <c r="CO27" s="174"/>
      <c r="CP27" s="174"/>
      <c r="CQ27" s="174"/>
      <c r="CR27" s="174"/>
      <c r="CS27" s="174"/>
      <c r="CT27" s="174"/>
      <c r="CU27" s="174"/>
      <c r="CV27" s="174"/>
      <c r="CW27" s="174"/>
      <c r="CX27" s="174"/>
      <c r="CY27" s="174"/>
      <c r="CZ27" s="175"/>
    </row>
    <row r="28" spans="1:104" ht="12.95" customHeight="1">
      <c r="A28" s="194">
        <v>17</v>
      </c>
      <c r="B28" s="195" t="s">
        <v>121</v>
      </c>
      <c r="C28" s="196" t="s">
        <v>122</v>
      </c>
      <c r="D28" s="197" t="s">
        <v>90</v>
      </c>
      <c r="E28" s="198">
        <v>2</v>
      </c>
      <c r="F28" s="198">
        <v>0</v>
      </c>
      <c r="G28" s="199">
        <f>E28*F28</f>
        <v>0</v>
      </c>
      <c r="H28" s="180"/>
      <c r="I28" s="174"/>
      <c r="J28" s="174"/>
      <c r="K28" s="174"/>
      <c r="L28" s="174"/>
      <c r="M28" s="174"/>
      <c r="N28" s="174"/>
      <c r="O28" s="202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4"/>
      <c r="BE28" s="174"/>
      <c r="BF28" s="174"/>
      <c r="BG28" s="174"/>
      <c r="BH28" s="174"/>
      <c r="BI28" s="174"/>
      <c r="BJ28" s="174"/>
      <c r="BK28" s="174"/>
      <c r="BL28" s="174"/>
      <c r="BM28" s="174"/>
      <c r="BN28" s="174"/>
      <c r="BO28" s="174"/>
      <c r="BP28" s="174"/>
      <c r="BQ28" s="174"/>
      <c r="BR28" s="174"/>
      <c r="BS28" s="174"/>
      <c r="BT28" s="174"/>
      <c r="BU28" s="174"/>
      <c r="BV28" s="174"/>
      <c r="BW28" s="174"/>
      <c r="BX28" s="174"/>
      <c r="BY28" s="174"/>
      <c r="BZ28" s="174"/>
      <c r="CA28" s="202"/>
      <c r="CB28" s="202"/>
      <c r="CC28" s="174"/>
      <c r="CD28" s="174"/>
      <c r="CE28" s="174"/>
      <c r="CF28" s="174"/>
      <c r="CG28" s="174"/>
      <c r="CH28" s="174"/>
      <c r="CI28" s="174"/>
      <c r="CJ28" s="174"/>
      <c r="CK28" s="174"/>
      <c r="CL28" s="174"/>
      <c r="CM28" s="174"/>
      <c r="CN28" s="174"/>
      <c r="CO28" s="174"/>
      <c r="CP28" s="174"/>
      <c r="CQ28" s="174"/>
      <c r="CR28" s="174"/>
      <c r="CS28" s="174"/>
      <c r="CT28" s="174"/>
      <c r="CU28" s="174"/>
      <c r="CV28" s="174"/>
      <c r="CW28" s="174"/>
      <c r="CX28" s="174"/>
      <c r="CY28" s="174"/>
      <c r="CZ28" s="175"/>
    </row>
    <row r="29" spans="1:104" ht="12.95" customHeight="1">
      <c r="A29" s="194">
        <v>18</v>
      </c>
      <c r="B29" s="195" t="s">
        <v>123</v>
      </c>
      <c r="C29" s="196" t="s">
        <v>124</v>
      </c>
      <c r="D29" s="197" t="s">
        <v>90</v>
      </c>
      <c r="E29" s="198">
        <v>1</v>
      </c>
      <c r="F29" s="198">
        <v>0</v>
      </c>
      <c r="G29" s="199">
        <f>E29*F29</f>
        <v>0</v>
      </c>
      <c r="H29" s="180"/>
      <c r="I29" s="174"/>
      <c r="J29" s="174"/>
      <c r="K29" s="174"/>
      <c r="L29" s="174"/>
      <c r="M29" s="174"/>
      <c r="N29" s="174"/>
      <c r="O29" s="202"/>
      <c r="P29" s="174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E29" s="174"/>
      <c r="AF29" s="174"/>
      <c r="AG29" s="174"/>
      <c r="AH29" s="174"/>
      <c r="AI29" s="174"/>
      <c r="AJ29" s="174"/>
      <c r="AK29" s="174"/>
      <c r="AL29" s="174"/>
      <c r="AM29" s="174"/>
      <c r="AN29" s="174"/>
      <c r="AO29" s="174"/>
      <c r="AP29" s="174"/>
      <c r="AQ29" s="174"/>
      <c r="AR29" s="174"/>
      <c r="AS29" s="174"/>
      <c r="AT29" s="174"/>
      <c r="AU29" s="174"/>
      <c r="AV29" s="174"/>
      <c r="AW29" s="174"/>
      <c r="AX29" s="174"/>
      <c r="AY29" s="174"/>
      <c r="AZ29" s="174"/>
      <c r="BA29" s="174"/>
      <c r="BB29" s="174"/>
      <c r="BC29" s="174"/>
      <c r="BD29" s="174"/>
      <c r="BE29" s="174"/>
      <c r="BF29" s="174"/>
      <c r="BG29" s="174"/>
      <c r="BH29" s="174"/>
      <c r="BI29" s="174"/>
      <c r="BJ29" s="174"/>
      <c r="BK29" s="174"/>
      <c r="BL29" s="174"/>
      <c r="BM29" s="174"/>
      <c r="BN29" s="174"/>
      <c r="BO29" s="174"/>
      <c r="BP29" s="174"/>
      <c r="BQ29" s="174"/>
      <c r="BR29" s="174"/>
      <c r="BS29" s="174"/>
      <c r="BT29" s="174"/>
      <c r="BU29" s="174"/>
      <c r="BV29" s="174"/>
      <c r="BW29" s="174"/>
      <c r="BX29" s="174"/>
      <c r="BY29" s="174"/>
      <c r="BZ29" s="174"/>
      <c r="CA29" s="202"/>
      <c r="CB29" s="202"/>
      <c r="CC29" s="174"/>
      <c r="CD29" s="174"/>
      <c r="CE29" s="174"/>
      <c r="CF29" s="174"/>
      <c r="CG29" s="174"/>
      <c r="CH29" s="174"/>
      <c r="CI29" s="174"/>
      <c r="CJ29" s="174"/>
      <c r="CK29" s="174"/>
      <c r="CL29" s="174"/>
      <c r="CM29" s="174"/>
      <c r="CN29" s="174"/>
      <c r="CO29" s="174"/>
      <c r="CP29" s="174"/>
      <c r="CQ29" s="174"/>
      <c r="CR29" s="174"/>
      <c r="CS29" s="174"/>
      <c r="CT29" s="174"/>
      <c r="CU29" s="174"/>
      <c r="CV29" s="174"/>
      <c r="CW29" s="174"/>
      <c r="CX29" s="174"/>
      <c r="CY29" s="174"/>
      <c r="CZ29" s="175"/>
    </row>
    <row r="30" spans="1:104" ht="12.95" customHeight="1">
      <c r="A30" s="194">
        <v>19</v>
      </c>
      <c r="B30" s="195" t="s">
        <v>125</v>
      </c>
      <c r="C30" s="196" t="s">
        <v>126</v>
      </c>
      <c r="D30" s="197" t="s">
        <v>90</v>
      </c>
      <c r="E30" s="198">
        <v>1</v>
      </c>
      <c r="F30" s="198">
        <v>0</v>
      </c>
      <c r="G30" s="199">
        <f>E30*F30</f>
        <v>0</v>
      </c>
      <c r="H30" s="180"/>
      <c r="I30" s="174"/>
      <c r="J30" s="174"/>
      <c r="K30" s="174"/>
      <c r="L30" s="174"/>
      <c r="M30" s="174"/>
      <c r="N30" s="174"/>
      <c r="O30" s="202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4"/>
      <c r="AT30" s="174"/>
      <c r="AU30" s="174"/>
      <c r="AV30" s="174"/>
      <c r="AW30" s="174"/>
      <c r="AX30" s="174"/>
      <c r="AY30" s="174"/>
      <c r="AZ30" s="174"/>
      <c r="BA30" s="174"/>
      <c r="BB30" s="174"/>
      <c r="BC30" s="174"/>
      <c r="BD30" s="174"/>
      <c r="BE30" s="174"/>
      <c r="BF30" s="174"/>
      <c r="BG30" s="174"/>
      <c r="BH30" s="174"/>
      <c r="BI30" s="174"/>
      <c r="BJ30" s="174"/>
      <c r="BK30" s="174"/>
      <c r="BL30" s="174"/>
      <c r="BM30" s="174"/>
      <c r="BN30" s="174"/>
      <c r="BO30" s="174"/>
      <c r="BP30" s="174"/>
      <c r="BQ30" s="174"/>
      <c r="BR30" s="174"/>
      <c r="BS30" s="174"/>
      <c r="BT30" s="174"/>
      <c r="BU30" s="174"/>
      <c r="BV30" s="174"/>
      <c r="BW30" s="174"/>
      <c r="BX30" s="174"/>
      <c r="BY30" s="174"/>
      <c r="BZ30" s="174"/>
      <c r="CA30" s="202"/>
      <c r="CB30" s="202"/>
      <c r="CC30" s="174"/>
      <c r="CD30" s="174"/>
      <c r="CE30" s="174"/>
      <c r="CF30" s="174"/>
      <c r="CG30" s="174"/>
      <c r="CH30" s="174"/>
      <c r="CI30" s="174"/>
      <c r="CJ30" s="174"/>
      <c r="CK30" s="174"/>
      <c r="CL30" s="174"/>
      <c r="CM30" s="174"/>
      <c r="CN30" s="174"/>
      <c r="CO30" s="174"/>
      <c r="CP30" s="174"/>
      <c r="CQ30" s="174"/>
      <c r="CR30" s="174"/>
      <c r="CS30" s="174"/>
      <c r="CT30" s="174"/>
      <c r="CU30" s="174"/>
      <c r="CV30" s="174"/>
      <c r="CW30" s="174"/>
      <c r="CX30" s="174"/>
      <c r="CY30" s="174"/>
      <c r="CZ30" s="175"/>
    </row>
    <row r="31" spans="1:104" ht="12.75" customHeight="1">
      <c r="A31" s="203"/>
      <c r="B31" s="204" t="s">
        <v>105</v>
      </c>
      <c r="C31" s="205" t="str">
        <f>CONCATENATE(B25," ",C25)</f>
        <v>3-Skř SKŘÍNĚ A KONTEJNERY</v>
      </c>
      <c r="D31" s="206"/>
      <c r="E31" s="207"/>
      <c r="F31" s="208"/>
      <c r="G31" s="209">
        <f>SUM(G25:G30)</f>
        <v>0</v>
      </c>
      <c r="H31" s="180"/>
      <c r="I31" s="174"/>
      <c r="J31" s="174"/>
      <c r="K31" s="174"/>
      <c r="L31" s="174"/>
      <c r="M31" s="174"/>
      <c r="N31" s="174"/>
      <c r="O31" s="193">
        <v>4</v>
      </c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4"/>
      <c r="AK31" s="174"/>
      <c r="AL31" s="174"/>
      <c r="AM31" s="174"/>
      <c r="AN31" s="174"/>
      <c r="AO31" s="174"/>
      <c r="AP31" s="174"/>
      <c r="AQ31" s="174"/>
      <c r="AR31" s="174"/>
      <c r="AS31" s="174"/>
      <c r="AT31" s="174"/>
      <c r="AU31" s="174"/>
      <c r="AV31" s="174"/>
      <c r="AW31" s="174"/>
      <c r="AX31" s="174"/>
      <c r="AY31" s="174"/>
      <c r="AZ31" s="174"/>
      <c r="BA31" s="210">
        <f>SUM(BA25:BA30)</f>
        <v>0</v>
      </c>
      <c r="BB31" s="210">
        <f>SUM(BB25:BB30)</f>
        <v>0</v>
      </c>
      <c r="BC31" s="210">
        <f>SUM(BC25:BC30)</f>
        <v>0</v>
      </c>
      <c r="BD31" s="210">
        <f>SUM(BD25:BD30)</f>
        <v>0</v>
      </c>
      <c r="BE31" s="210">
        <f>SUM(BE25:BE30)</f>
        <v>0</v>
      </c>
      <c r="BF31" s="174"/>
      <c r="BG31" s="174"/>
      <c r="BH31" s="174"/>
      <c r="BI31" s="174"/>
      <c r="BJ31" s="174"/>
      <c r="BK31" s="174"/>
      <c r="BL31" s="174"/>
      <c r="BM31" s="174"/>
      <c r="BN31" s="174"/>
      <c r="BO31" s="174"/>
      <c r="BP31" s="174"/>
      <c r="BQ31" s="174"/>
      <c r="BR31" s="174"/>
      <c r="BS31" s="174"/>
      <c r="BT31" s="174"/>
      <c r="BU31" s="174"/>
      <c r="BV31" s="174"/>
      <c r="BW31" s="174"/>
      <c r="BX31" s="174"/>
      <c r="BY31" s="174"/>
      <c r="BZ31" s="174"/>
      <c r="CA31" s="174"/>
      <c r="CB31" s="174"/>
      <c r="CC31" s="174"/>
      <c r="CD31" s="174"/>
      <c r="CE31" s="174"/>
      <c r="CF31" s="174"/>
      <c r="CG31" s="174"/>
      <c r="CH31" s="174"/>
      <c r="CI31" s="174"/>
      <c r="CJ31" s="174"/>
      <c r="CK31" s="174"/>
      <c r="CL31" s="174"/>
      <c r="CM31" s="174"/>
      <c r="CN31" s="174"/>
      <c r="CO31" s="174"/>
      <c r="CP31" s="174"/>
      <c r="CQ31" s="174"/>
      <c r="CR31" s="174"/>
      <c r="CS31" s="174"/>
      <c r="CT31" s="174"/>
      <c r="CU31" s="174"/>
      <c r="CV31" s="174"/>
      <c r="CW31" s="174"/>
      <c r="CX31" s="174"/>
      <c r="CY31" s="174"/>
      <c r="CZ31" s="175"/>
    </row>
    <row r="32" spans="1:104" ht="12.75" customHeight="1">
      <c r="A32" s="188" t="s">
        <v>85</v>
      </c>
      <c r="B32" s="189" t="s">
        <v>127</v>
      </c>
      <c r="C32" s="190" t="s">
        <v>128</v>
      </c>
      <c r="D32" s="191"/>
      <c r="E32" s="185"/>
      <c r="F32" s="185"/>
      <c r="G32" s="192"/>
      <c r="H32" s="180"/>
      <c r="I32" s="174"/>
      <c r="J32" s="174"/>
      <c r="K32" s="174"/>
      <c r="L32" s="174"/>
      <c r="M32" s="174"/>
      <c r="N32" s="174"/>
      <c r="O32" s="193">
        <v>1</v>
      </c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4"/>
      <c r="AM32" s="174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4"/>
      <c r="AY32" s="174"/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4"/>
      <c r="BK32" s="174"/>
      <c r="BL32" s="174"/>
      <c r="BM32" s="174"/>
      <c r="BN32" s="174"/>
      <c r="BO32" s="174"/>
      <c r="BP32" s="174"/>
      <c r="BQ32" s="174"/>
      <c r="BR32" s="174"/>
      <c r="BS32" s="174"/>
      <c r="BT32" s="174"/>
      <c r="BU32" s="174"/>
      <c r="BV32" s="174"/>
      <c r="BW32" s="174"/>
      <c r="BX32" s="174"/>
      <c r="BY32" s="174"/>
      <c r="BZ32" s="174"/>
      <c r="CA32" s="174"/>
      <c r="CB32" s="174"/>
      <c r="CC32" s="174"/>
      <c r="CD32" s="174"/>
      <c r="CE32" s="174"/>
      <c r="CF32" s="174"/>
      <c r="CG32" s="174"/>
      <c r="CH32" s="174"/>
      <c r="CI32" s="174"/>
      <c r="CJ32" s="174"/>
      <c r="CK32" s="174"/>
      <c r="CL32" s="174"/>
      <c r="CM32" s="174"/>
      <c r="CN32" s="174"/>
      <c r="CO32" s="174"/>
      <c r="CP32" s="174"/>
      <c r="CQ32" s="174"/>
      <c r="CR32" s="174"/>
      <c r="CS32" s="174"/>
      <c r="CT32" s="174"/>
      <c r="CU32" s="174"/>
      <c r="CV32" s="174"/>
      <c r="CW32" s="174"/>
      <c r="CX32" s="174"/>
      <c r="CY32" s="174"/>
      <c r="CZ32" s="175"/>
    </row>
    <row r="33" spans="1:104" ht="12.75" customHeight="1">
      <c r="A33" s="194">
        <v>20</v>
      </c>
      <c r="B33" s="195" t="s">
        <v>129</v>
      </c>
      <c r="C33" s="196" t="s">
        <v>130</v>
      </c>
      <c r="D33" s="197" t="s">
        <v>90</v>
      </c>
      <c r="E33" s="198">
        <v>5</v>
      </c>
      <c r="F33" s="198">
        <v>0</v>
      </c>
      <c r="G33" s="199">
        <f>E33*F33</f>
        <v>0</v>
      </c>
      <c r="H33" s="180"/>
      <c r="I33" s="174"/>
      <c r="J33" s="174"/>
      <c r="K33" s="174"/>
      <c r="L33" s="174"/>
      <c r="M33" s="174"/>
      <c r="N33" s="174"/>
      <c r="O33" s="202"/>
      <c r="P33" s="174"/>
      <c r="Q33" s="174"/>
      <c r="R33" s="174"/>
      <c r="S33" s="174"/>
      <c r="T33" s="174"/>
      <c r="U33" s="174"/>
      <c r="V33" s="174"/>
      <c r="W33" s="174"/>
      <c r="X33" s="174"/>
      <c r="Y33" s="174"/>
      <c r="Z33" s="174"/>
      <c r="AA33" s="174"/>
      <c r="AB33" s="174"/>
      <c r="AC33" s="174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4"/>
      <c r="AQ33" s="174"/>
      <c r="AR33" s="174"/>
      <c r="AS33" s="174"/>
      <c r="AT33" s="174"/>
      <c r="AU33" s="174"/>
      <c r="AV33" s="174"/>
      <c r="AW33" s="174"/>
      <c r="AX33" s="174"/>
      <c r="AY33" s="174"/>
      <c r="AZ33" s="174"/>
      <c r="BA33" s="174"/>
      <c r="BB33" s="174"/>
      <c r="BC33" s="174"/>
      <c r="BD33" s="174"/>
      <c r="BE33" s="174"/>
      <c r="BF33" s="174"/>
      <c r="BG33" s="174"/>
      <c r="BH33" s="174"/>
      <c r="BI33" s="174"/>
      <c r="BJ33" s="174"/>
      <c r="BK33" s="174"/>
      <c r="BL33" s="174"/>
      <c r="BM33" s="174"/>
      <c r="BN33" s="174"/>
      <c r="BO33" s="174"/>
      <c r="BP33" s="174"/>
      <c r="BQ33" s="174"/>
      <c r="BR33" s="174"/>
      <c r="BS33" s="174"/>
      <c r="BT33" s="174"/>
      <c r="BU33" s="174"/>
      <c r="BV33" s="174"/>
      <c r="BW33" s="174"/>
      <c r="BX33" s="174"/>
      <c r="BY33" s="174"/>
      <c r="BZ33" s="174"/>
      <c r="CA33" s="202"/>
      <c r="CB33" s="202"/>
      <c r="CC33" s="174"/>
      <c r="CD33" s="174"/>
      <c r="CE33" s="174"/>
      <c r="CF33" s="174"/>
      <c r="CG33" s="174"/>
      <c r="CH33" s="174"/>
      <c r="CI33" s="174"/>
      <c r="CJ33" s="174"/>
      <c r="CK33" s="174"/>
      <c r="CL33" s="174"/>
      <c r="CM33" s="174"/>
      <c r="CN33" s="174"/>
      <c r="CO33" s="174"/>
      <c r="CP33" s="174"/>
      <c r="CQ33" s="174"/>
      <c r="CR33" s="174"/>
      <c r="CS33" s="174"/>
      <c r="CT33" s="174"/>
      <c r="CU33" s="174"/>
      <c r="CV33" s="174"/>
      <c r="CW33" s="174"/>
      <c r="CX33" s="174"/>
      <c r="CY33" s="174"/>
      <c r="CZ33" s="175"/>
    </row>
    <row r="34" spans="1:104" ht="12.75" customHeight="1">
      <c r="A34" s="194">
        <v>21</v>
      </c>
      <c r="B34" s="195" t="s">
        <v>131</v>
      </c>
      <c r="C34" s="196" t="s">
        <v>132</v>
      </c>
      <c r="D34" s="197" t="s">
        <v>90</v>
      </c>
      <c r="E34" s="198">
        <v>1</v>
      </c>
      <c r="F34" s="198">
        <v>0</v>
      </c>
      <c r="G34" s="199">
        <f>E34*F34</f>
        <v>0</v>
      </c>
      <c r="H34" s="180"/>
      <c r="I34" s="174"/>
      <c r="J34" s="174"/>
      <c r="K34" s="174"/>
      <c r="L34" s="174"/>
      <c r="M34" s="174"/>
      <c r="N34" s="174"/>
      <c r="O34" s="202"/>
      <c r="P34" s="174"/>
      <c r="Q34" s="174"/>
      <c r="R34" s="174"/>
      <c r="S34" s="174"/>
      <c r="T34" s="174"/>
      <c r="U34" s="174"/>
      <c r="V34" s="174"/>
      <c r="W34" s="174"/>
      <c r="X34" s="174"/>
      <c r="Y34" s="174"/>
      <c r="Z34" s="174"/>
      <c r="AA34" s="174"/>
      <c r="AB34" s="174"/>
      <c r="AC34" s="174"/>
      <c r="AD34" s="174"/>
      <c r="AE34" s="174"/>
      <c r="AF34" s="174"/>
      <c r="AG34" s="174"/>
      <c r="AH34" s="174"/>
      <c r="AI34" s="174"/>
      <c r="AJ34" s="174"/>
      <c r="AK34" s="174"/>
      <c r="AL34" s="174"/>
      <c r="AM34" s="174"/>
      <c r="AN34" s="174"/>
      <c r="AO34" s="174"/>
      <c r="AP34" s="174"/>
      <c r="AQ34" s="174"/>
      <c r="AR34" s="174"/>
      <c r="AS34" s="174"/>
      <c r="AT34" s="174"/>
      <c r="AU34" s="174"/>
      <c r="AV34" s="174"/>
      <c r="AW34" s="174"/>
      <c r="AX34" s="174"/>
      <c r="AY34" s="174"/>
      <c r="AZ34" s="174"/>
      <c r="BA34" s="174"/>
      <c r="BB34" s="174"/>
      <c r="BC34" s="174"/>
      <c r="BD34" s="174"/>
      <c r="BE34" s="174"/>
      <c r="BF34" s="174"/>
      <c r="BG34" s="174"/>
      <c r="BH34" s="174"/>
      <c r="BI34" s="174"/>
      <c r="BJ34" s="174"/>
      <c r="BK34" s="174"/>
      <c r="BL34" s="174"/>
      <c r="BM34" s="174"/>
      <c r="BN34" s="174"/>
      <c r="BO34" s="174"/>
      <c r="BP34" s="174"/>
      <c r="BQ34" s="174"/>
      <c r="BR34" s="174"/>
      <c r="BS34" s="174"/>
      <c r="BT34" s="174"/>
      <c r="BU34" s="174"/>
      <c r="BV34" s="174"/>
      <c r="BW34" s="174"/>
      <c r="BX34" s="174"/>
      <c r="BY34" s="174"/>
      <c r="BZ34" s="174"/>
      <c r="CA34" s="202"/>
      <c r="CB34" s="202"/>
      <c r="CC34" s="174"/>
      <c r="CD34" s="174"/>
      <c r="CE34" s="174"/>
      <c r="CF34" s="174"/>
      <c r="CG34" s="174"/>
      <c r="CH34" s="174"/>
      <c r="CI34" s="174"/>
      <c r="CJ34" s="174"/>
      <c r="CK34" s="174"/>
      <c r="CL34" s="174"/>
      <c r="CM34" s="174"/>
      <c r="CN34" s="174"/>
      <c r="CO34" s="174"/>
      <c r="CP34" s="174"/>
      <c r="CQ34" s="174"/>
      <c r="CR34" s="174"/>
      <c r="CS34" s="174"/>
      <c r="CT34" s="174"/>
      <c r="CU34" s="174"/>
      <c r="CV34" s="174"/>
      <c r="CW34" s="174"/>
      <c r="CX34" s="174"/>
      <c r="CY34" s="174"/>
      <c r="CZ34" s="175"/>
    </row>
    <row r="35" spans="1:104" ht="12.75" customHeight="1">
      <c r="A35" s="194">
        <v>22</v>
      </c>
      <c r="B35" s="195" t="s">
        <v>133</v>
      </c>
      <c r="C35" s="196" t="s">
        <v>134</v>
      </c>
      <c r="D35" s="197" t="s">
        <v>90</v>
      </c>
      <c r="E35" s="198">
        <v>1</v>
      </c>
      <c r="F35" s="198">
        <v>0</v>
      </c>
      <c r="G35" s="199">
        <f>E35*F35</f>
        <v>0</v>
      </c>
      <c r="H35" s="180"/>
      <c r="I35" s="174"/>
      <c r="J35" s="174"/>
      <c r="K35" s="174"/>
      <c r="L35" s="174"/>
      <c r="M35" s="174"/>
      <c r="N35" s="174"/>
      <c r="O35" s="202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174"/>
      <c r="AL35" s="174"/>
      <c r="AM35" s="174"/>
      <c r="AN35" s="174"/>
      <c r="AO35" s="174"/>
      <c r="AP35" s="174"/>
      <c r="AQ35" s="174"/>
      <c r="AR35" s="174"/>
      <c r="AS35" s="174"/>
      <c r="AT35" s="174"/>
      <c r="AU35" s="174"/>
      <c r="AV35" s="174"/>
      <c r="AW35" s="174"/>
      <c r="AX35" s="174"/>
      <c r="AY35" s="174"/>
      <c r="AZ35" s="174"/>
      <c r="BA35" s="174"/>
      <c r="BB35" s="174"/>
      <c r="BC35" s="174"/>
      <c r="BD35" s="174"/>
      <c r="BE35" s="174"/>
      <c r="BF35" s="174"/>
      <c r="BG35" s="174"/>
      <c r="BH35" s="174"/>
      <c r="BI35" s="174"/>
      <c r="BJ35" s="174"/>
      <c r="BK35" s="174"/>
      <c r="BL35" s="174"/>
      <c r="BM35" s="174"/>
      <c r="BN35" s="174"/>
      <c r="BO35" s="174"/>
      <c r="BP35" s="174"/>
      <c r="BQ35" s="174"/>
      <c r="BR35" s="174"/>
      <c r="BS35" s="174"/>
      <c r="BT35" s="174"/>
      <c r="BU35" s="174"/>
      <c r="BV35" s="174"/>
      <c r="BW35" s="174"/>
      <c r="BX35" s="174"/>
      <c r="BY35" s="174"/>
      <c r="BZ35" s="174"/>
      <c r="CA35" s="202"/>
      <c r="CB35" s="202"/>
      <c r="CC35" s="174"/>
      <c r="CD35" s="174"/>
      <c r="CE35" s="174"/>
      <c r="CF35" s="174"/>
      <c r="CG35" s="174"/>
      <c r="CH35" s="174"/>
      <c r="CI35" s="174"/>
      <c r="CJ35" s="174"/>
      <c r="CK35" s="174"/>
      <c r="CL35" s="174"/>
      <c r="CM35" s="174"/>
      <c r="CN35" s="174"/>
      <c r="CO35" s="174"/>
      <c r="CP35" s="174"/>
      <c r="CQ35" s="174"/>
      <c r="CR35" s="174"/>
      <c r="CS35" s="174"/>
      <c r="CT35" s="174"/>
      <c r="CU35" s="174"/>
      <c r="CV35" s="174"/>
      <c r="CW35" s="174"/>
      <c r="CX35" s="174"/>
      <c r="CY35" s="174"/>
      <c r="CZ35" s="175"/>
    </row>
    <row r="36" spans="1:104" ht="12.75" customHeight="1">
      <c r="A36" s="203"/>
      <c r="B36" s="204" t="s">
        <v>105</v>
      </c>
      <c r="C36" s="205" t="str">
        <f>CONCATENATE(B32," ",C32)</f>
        <v>4-Věš REGÁLY, POLICE, VĚŠÁKY A DOPLŇKY</v>
      </c>
      <c r="D36" s="206"/>
      <c r="E36" s="207"/>
      <c r="F36" s="208"/>
      <c r="G36" s="209">
        <f>SUM(G32:G35)</f>
        <v>0</v>
      </c>
      <c r="H36" s="180"/>
      <c r="I36" s="174"/>
      <c r="J36" s="174"/>
      <c r="K36" s="174"/>
      <c r="L36" s="174"/>
      <c r="M36" s="174"/>
      <c r="N36" s="174"/>
      <c r="O36" s="193">
        <v>4</v>
      </c>
      <c r="P36" s="174"/>
      <c r="Q36" s="174"/>
      <c r="R36" s="174"/>
      <c r="S36" s="174"/>
      <c r="T36" s="174"/>
      <c r="U36" s="174"/>
      <c r="V36" s="174"/>
      <c r="W36" s="174"/>
      <c r="X36" s="174"/>
      <c r="Y36" s="174"/>
      <c r="Z36" s="174"/>
      <c r="AA36" s="174"/>
      <c r="AB36" s="174"/>
      <c r="AC36" s="174"/>
      <c r="AD36" s="174"/>
      <c r="AE36" s="174"/>
      <c r="AF36" s="174"/>
      <c r="AG36" s="174"/>
      <c r="AH36" s="174"/>
      <c r="AI36" s="174"/>
      <c r="AJ36" s="174"/>
      <c r="AK36" s="174"/>
      <c r="AL36" s="174"/>
      <c r="AM36" s="174"/>
      <c r="AN36" s="174"/>
      <c r="AO36" s="174"/>
      <c r="AP36" s="174"/>
      <c r="AQ36" s="174"/>
      <c r="AR36" s="174"/>
      <c r="AS36" s="174"/>
      <c r="AT36" s="174"/>
      <c r="AU36" s="174"/>
      <c r="AV36" s="174"/>
      <c r="AW36" s="174"/>
      <c r="AX36" s="174"/>
      <c r="AY36" s="174"/>
      <c r="AZ36" s="174"/>
      <c r="BA36" s="210">
        <f>SUM(BA32:BA33)</f>
        <v>0</v>
      </c>
      <c r="BB36" s="210">
        <f>SUM(BB32:BB33)</f>
        <v>0</v>
      </c>
      <c r="BC36" s="210">
        <f>SUM(BC32:BC33)</f>
        <v>0</v>
      </c>
      <c r="BD36" s="210">
        <f>SUM(BD32:BD33)</f>
        <v>0</v>
      </c>
      <c r="BE36" s="210">
        <f>SUM(BE32:BE33)</f>
        <v>0</v>
      </c>
      <c r="BF36" s="174"/>
      <c r="BG36" s="174"/>
      <c r="BH36" s="174"/>
      <c r="BI36" s="174"/>
      <c r="BJ36" s="174"/>
      <c r="BK36" s="174"/>
      <c r="BL36" s="174"/>
      <c r="BM36" s="174"/>
      <c r="BN36" s="174"/>
      <c r="BO36" s="174"/>
      <c r="BP36" s="174"/>
      <c r="BQ36" s="174"/>
      <c r="BR36" s="174"/>
      <c r="BS36" s="174"/>
      <c r="BT36" s="174"/>
      <c r="BU36" s="174"/>
      <c r="BV36" s="174"/>
      <c r="BW36" s="174"/>
      <c r="BX36" s="174"/>
      <c r="BY36" s="174"/>
      <c r="BZ36" s="174"/>
      <c r="CA36" s="174"/>
      <c r="CB36" s="174"/>
      <c r="CC36" s="174"/>
      <c r="CD36" s="174"/>
      <c r="CE36" s="174"/>
      <c r="CF36" s="174"/>
      <c r="CG36" s="174"/>
      <c r="CH36" s="174"/>
      <c r="CI36" s="174"/>
      <c r="CJ36" s="174"/>
      <c r="CK36" s="174"/>
      <c r="CL36" s="174"/>
      <c r="CM36" s="174"/>
      <c r="CN36" s="174"/>
      <c r="CO36" s="174"/>
      <c r="CP36" s="174"/>
      <c r="CQ36" s="174"/>
      <c r="CR36" s="174"/>
      <c r="CS36" s="174"/>
      <c r="CT36" s="174"/>
      <c r="CU36" s="174"/>
      <c r="CV36" s="174"/>
      <c r="CW36" s="174"/>
      <c r="CX36" s="174"/>
      <c r="CY36" s="174"/>
      <c r="CZ36" s="175"/>
    </row>
    <row r="37" spans="1:104" ht="12.75" customHeight="1">
      <c r="A37" s="211"/>
      <c r="B37" s="212"/>
      <c r="C37" s="212"/>
      <c r="D37" s="212"/>
      <c r="E37" s="212"/>
      <c r="F37" s="212"/>
      <c r="G37" s="212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74"/>
      <c r="W37" s="174"/>
      <c r="X37" s="174"/>
      <c r="Y37" s="174"/>
      <c r="Z37" s="174"/>
      <c r="AA37" s="174"/>
      <c r="AB37" s="174"/>
      <c r="AC37" s="174"/>
      <c r="AD37" s="174"/>
      <c r="AE37" s="174"/>
      <c r="AF37" s="174"/>
      <c r="AG37" s="174"/>
      <c r="AH37" s="174"/>
      <c r="AI37" s="174"/>
      <c r="AJ37" s="174"/>
      <c r="AK37" s="174"/>
      <c r="AL37" s="174"/>
      <c r="AM37" s="174"/>
      <c r="AN37" s="174"/>
      <c r="AO37" s="174"/>
      <c r="AP37" s="174"/>
      <c r="AQ37" s="174"/>
      <c r="AR37" s="174"/>
      <c r="AS37" s="174"/>
      <c r="AT37" s="174"/>
      <c r="AU37" s="174"/>
      <c r="AV37" s="174"/>
      <c r="AW37" s="174"/>
      <c r="AX37" s="174"/>
      <c r="AY37" s="174"/>
      <c r="AZ37" s="174"/>
      <c r="BA37" s="174"/>
      <c r="BB37" s="174"/>
      <c r="BC37" s="174"/>
      <c r="BD37" s="174"/>
      <c r="BE37" s="174"/>
      <c r="BF37" s="174"/>
      <c r="BG37" s="174"/>
      <c r="BH37" s="174"/>
      <c r="BI37" s="174"/>
      <c r="BJ37" s="174"/>
      <c r="BK37" s="174"/>
      <c r="BL37" s="174"/>
      <c r="BM37" s="174"/>
      <c r="BN37" s="174"/>
      <c r="BO37" s="174"/>
      <c r="BP37" s="174"/>
      <c r="BQ37" s="174"/>
      <c r="BR37" s="174"/>
      <c r="BS37" s="174"/>
      <c r="BT37" s="174"/>
      <c r="BU37" s="174"/>
      <c r="BV37" s="174"/>
      <c r="BW37" s="174"/>
      <c r="BX37" s="174"/>
      <c r="BY37" s="174"/>
      <c r="BZ37" s="174"/>
      <c r="CA37" s="174"/>
      <c r="CB37" s="174"/>
      <c r="CC37" s="174"/>
      <c r="CD37" s="174"/>
      <c r="CE37" s="174"/>
      <c r="CF37" s="174"/>
      <c r="CG37" s="174"/>
      <c r="CH37" s="174"/>
      <c r="CI37" s="174"/>
      <c r="CJ37" s="174"/>
      <c r="CK37" s="174"/>
      <c r="CL37" s="174"/>
      <c r="CM37" s="174"/>
      <c r="CN37" s="174"/>
      <c r="CO37" s="174"/>
      <c r="CP37" s="174"/>
      <c r="CQ37" s="174"/>
      <c r="CR37" s="174"/>
      <c r="CS37" s="174"/>
      <c r="CT37" s="174"/>
      <c r="CU37" s="174"/>
      <c r="CV37" s="174"/>
      <c r="CW37" s="174"/>
      <c r="CX37" s="174"/>
      <c r="CY37" s="174"/>
      <c r="CZ37" s="175"/>
    </row>
    <row r="38" spans="1:104" ht="12.75" customHeight="1">
      <c r="A38" s="213"/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4"/>
      <c r="V38" s="174"/>
      <c r="W38" s="174"/>
      <c r="X38" s="174"/>
      <c r="Y38" s="174"/>
      <c r="Z38" s="174"/>
      <c r="AA38" s="174"/>
      <c r="AB38" s="174"/>
      <c r="AC38" s="174"/>
      <c r="AD38" s="174"/>
      <c r="AE38" s="174"/>
      <c r="AF38" s="174"/>
      <c r="AG38" s="174"/>
      <c r="AH38" s="174"/>
      <c r="AI38" s="174"/>
      <c r="AJ38" s="174"/>
      <c r="AK38" s="174"/>
      <c r="AL38" s="174"/>
      <c r="AM38" s="174"/>
      <c r="AN38" s="174"/>
      <c r="AO38" s="174"/>
      <c r="AP38" s="174"/>
      <c r="AQ38" s="174"/>
      <c r="AR38" s="174"/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174"/>
      <c r="BD38" s="174"/>
      <c r="BE38" s="174"/>
      <c r="BF38" s="174"/>
      <c r="BG38" s="174"/>
      <c r="BH38" s="174"/>
      <c r="BI38" s="174"/>
      <c r="BJ38" s="174"/>
      <c r="BK38" s="174"/>
      <c r="BL38" s="174"/>
      <c r="BM38" s="174"/>
      <c r="BN38" s="174"/>
      <c r="BO38" s="174"/>
      <c r="BP38" s="174"/>
      <c r="BQ38" s="174"/>
      <c r="BR38" s="174"/>
      <c r="BS38" s="174"/>
      <c r="BT38" s="174"/>
      <c r="BU38" s="174"/>
      <c r="BV38" s="174"/>
      <c r="BW38" s="174"/>
      <c r="BX38" s="174"/>
      <c r="BY38" s="174"/>
      <c r="BZ38" s="174"/>
      <c r="CA38" s="174"/>
      <c r="CB38" s="174"/>
      <c r="CC38" s="174"/>
      <c r="CD38" s="174"/>
      <c r="CE38" s="174"/>
      <c r="CF38" s="174"/>
      <c r="CG38" s="174"/>
      <c r="CH38" s="174"/>
      <c r="CI38" s="174"/>
      <c r="CJ38" s="174"/>
      <c r="CK38" s="174"/>
      <c r="CL38" s="174"/>
      <c r="CM38" s="174"/>
      <c r="CN38" s="174"/>
      <c r="CO38" s="174"/>
      <c r="CP38" s="174"/>
      <c r="CQ38" s="174"/>
      <c r="CR38" s="174"/>
      <c r="CS38" s="174"/>
      <c r="CT38" s="174"/>
      <c r="CU38" s="174"/>
      <c r="CV38" s="174"/>
      <c r="CW38" s="174"/>
      <c r="CX38" s="174"/>
      <c r="CY38" s="174"/>
      <c r="CZ38" s="175"/>
    </row>
    <row r="39" spans="1:104" ht="12.75" customHeight="1">
      <c r="A39" s="213"/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4"/>
      <c r="AB39" s="174"/>
      <c r="AC39" s="174"/>
      <c r="AD39" s="174"/>
      <c r="AE39" s="174"/>
      <c r="AF39" s="174"/>
      <c r="AG39" s="174"/>
      <c r="AH39" s="174"/>
      <c r="AI39" s="174"/>
      <c r="AJ39" s="174"/>
      <c r="AK39" s="174"/>
      <c r="AL39" s="174"/>
      <c r="AM39" s="174"/>
      <c r="AN39" s="174"/>
      <c r="AO39" s="174"/>
      <c r="AP39" s="174"/>
      <c r="AQ39" s="174"/>
      <c r="AR39" s="174"/>
      <c r="AS39" s="174"/>
      <c r="AT39" s="174"/>
      <c r="AU39" s="174"/>
      <c r="AV39" s="174"/>
      <c r="AW39" s="174"/>
      <c r="AX39" s="174"/>
      <c r="AY39" s="174"/>
      <c r="AZ39" s="174"/>
      <c r="BA39" s="174"/>
      <c r="BB39" s="174"/>
      <c r="BC39" s="174"/>
      <c r="BD39" s="174"/>
      <c r="BE39" s="174"/>
      <c r="BF39" s="174"/>
      <c r="BG39" s="174"/>
      <c r="BH39" s="174"/>
      <c r="BI39" s="174"/>
      <c r="BJ39" s="174"/>
      <c r="BK39" s="174"/>
      <c r="BL39" s="174"/>
      <c r="BM39" s="174"/>
      <c r="BN39" s="174"/>
      <c r="BO39" s="174"/>
      <c r="BP39" s="174"/>
      <c r="BQ39" s="174"/>
      <c r="BR39" s="174"/>
      <c r="BS39" s="174"/>
      <c r="BT39" s="174"/>
      <c r="BU39" s="174"/>
      <c r="BV39" s="174"/>
      <c r="BW39" s="174"/>
      <c r="BX39" s="174"/>
      <c r="BY39" s="174"/>
      <c r="BZ39" s="174"/>
      <c r="CA39" s="174"/>
      <c r="CB39" s="174"/>
      <c r="CC39" s="174"/>
      <c r="CD39" s="174"/>
      <c r="CE39" s="174"/>
      <c r="CF39" s="174"/>
      <c r="CG39" s="174"/>
      <c r="CH39" s="174"/>
      <c r="CI39" s="174"/>
      <c r="CJ39" s="174"/>
      <c r="CK39" s="174"/>
      <c r="CL39" s="174"/>
      <c r="CM39" s="174"/>
      <c r="CN39" s="174"/>
      <c r="CO39" s="174"/>
      <c r="CP39" s="174"/>
      <c r="CQ39" s="174"/>
      <c r="CR39" s="174"/>
      <c r="CS39" s="174"/>
      <c r="CT39" s="174"/>
      <c r="CU39" s="174"/>
      <c r="CV39" s="174"/>
      <c r="CW39" s="174"/>
      <c r="CX39" s="174"/>
      <c r="CY39" s="174"/>
      <c r="CZ39" s="175"/>
    </row>
    <row r="40" spans="1:104" ht="12.75" customHeight="1">
      <c r="A40" s="213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/>
      <c r="AX40" s="174"/>
      <c r="AY40" s="174"/>
      <c r="AZ40" s="174"/>
      <c r="BA40" s="174"/>
      <c r="BB40" s="174"/>
      <c r="BC40" s="174"/>
      <c r="BD40" s="174"/>
      <c r="BE40" s="174"/>
      <c r="BF40" s="174"/>
      <c r="BG40" s="174"/>
      <c r="BH40" s="174"/>
      <c r="BI40" s="174"/>
      <c r="BJ40" s="174"/>
      <c r="BK40" s="174"/>
      <c r="BL40" s="174"/>
      <c r="BM40" s="174"/>
      <c r="BN40" s="174"/>
      <c r="BO40" s="174"/>
      <c r="BP40" s="174"/>
      <c r="BQ40" s="174"/>
      <c r="BR40" s="174"/>
      <c r="BS40" s="174"/>
      <c r="BT40" s="174"/>
      <c r="BU40" s="174"/>
      <c r="BV40" s="174"/>
      <c r="BW40" s="174"/>
      <c r="BX40" s="174"/>
      <c r="BY40" s="174"/>
      <c r="BZ40" s="174"/>
      <c r="CA40" s="174"/>
      <c r="CB40" s="174"/>
      <c r="CC40" s="174"/>
      <c r="CD40" s="174"/>
      <c r="CE40" s="174"/>
      <c r="CF40" s="174"/>
      <c r="CG40" s="174"/>
      <c r="CH40" s="174"/>
      <c r="CI40" s="174"/>
      <c r="CJ40" s="174"/>
      <c r="CK40" s="174"/>
      <c r="CL40" s="174"/>
      <c r="CM40" s="174"/>
      <c r="CN40" s="174"/>
      <c r="CO40" s="174"/>
      <c r="CP40" s="174"/>
      <c r="CQ40" s="174"/>
      <c r="CR40" s="174"/>
      <c r="CS40" s="174"/>
      <c r="CT40" s="174"/>
      <c r="CU40" s="174"/>
      <c r="CV40" s="174"/>
      <c r="CW40" s="174"/>
      <c r="CX40" s="174"/>
      <c r="CY40" s="174"/>
      <c r="CZ40" s="175"/>
    </row>
    <row r="41" spans="1:104" ht="12.75" customHeight="1">
      <c r="A41" s="213"/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  <c r="AB41" s="174"/>
      <c r="AC41" s="174"/>
      <c r="AD41" s="174"/>
      <c r="AE41" s="174"/>
      <c r="AF41" s="174"/>
      <c r="AG41" s="174"/>
      <c r="AH41" s="174"/>
      <c r="AI41" s="174"/>
      <c r="AJ41" s="174"/>
      <c r="AK41" s="174"/>
      <c r="AL41" s="174"/>
      <c r="AM41" s="174"/>
      <c r="AN41" s="174"/>
      <c r="AO41" s="174"/>
      <c r="AP41" s="174"/>
      <c r="AQ41" s="174"/>
      <c r="AR41" s="174"/>
      <c r="AS41" s="174"/>
      <c r="AT41" s="174"/>
      <c r="AU41" s="174"/>
      <c r="AV41" s="174"/>
      <c r="AW41" s="174"/>
      <c r="AX41" s="174"/>
      <c r="AY41" s="174"/>
      <c r="AZ41" s="174"/>
      <c r="BA41" s="174"/>
      <c r="BB41" s="174"/>
      <c r="BC41" s="174"/>
      <c r="BD41" s="174"/>
      <c r="BE41" s="174"/>
      <c r="BF41" s="174"/>
      <c r="BG41" s="174"/>
      <c r="BH41" s="174"/>
      <c r="BI41" s="174"/>
      <c r="BJ41" s="174"/>
      <c r="BK41" s="174"/>
      <c r="BL41" s="174"/>
      <c r="BM41" s="174"/>
      <c r="BN41" s="174"/>
      <c r="BO41" s="174"/>
      <c r="BP41" s="174"/>
      <c r="BQ41" s="174"/>
      <c r="BR41" s="174"/>
      <c r="BS41" s="174"/>
      <c r="BT41" s="174"/>
      <c r="BU41" s="174"/>
      <c r="BV41" s="174"/>
      <c r="BW41" s="174"/>
      <c r="BX41" s="174"/>
      <c r="BY41" s="174"/>
      <c r="BZ41" s="174"/>
      <c r="CA41" s="174"/>
      <c r="CB41" s="174"/>
      <c r="CC41" s="174"/>
      <c r="CD41" s="174"/>
      <c r="CE41" s="174"/>
      <c r="CF41" s="174"/>
      <c r="CG41" s="174"/>
      <c r="CH41" s="174"/>
      <c r="CI41" s="174"/>
      <c r="CJ41" s="174"/>
      <c r="CK41" s="174"/>
      <c r="CL41" s="174"/>
      <c r="CM41" s="174"/>
      <c r="CN41" s="174"/>
      <c r="CO41" s="174"/>
      <c r="CP41" s="174"/>
      <c r="CQ41" s="174"/>
      <c r="CR41" s="174"/>
      <c r="CS41" s="174"/>
      <c r="CT41" s="174"/>
      <c r="CU41" s="174"/>
      <c r="CV41" s="174"/>
      <c r="CW41" s="174"/>
      <c r="CX41" s="174"/>
      <c r="CY41" s="174"/>
      <c r="CZ41" s="175"/>
    </row>
    <row r="42" spans="1:104" ht="12.75" customHeight="1">
      <c r="A42" s="213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W42" s="174"/>
      <c r="X42" s="174"/>
      <c r="Y42" s="174"/>
      <c r="Z42" s="174"/>
      <c r="AA42" s="174"/>
      <c r="AB42" s="174"/>
      <c r="AC42" s="174"/>
      <c r="AD42" s="174"/>
      <c r="AE42" s="174"/>
      <c r="AF42" s="174"/>
      <c r="AG42" s="174"/>
      <c r="AH42" s="174"/>
      <c r="AI42" s="174"/>
      <c r="AJ42" s="174"/>
      <c r="AK42" s="174"/>
      <c r="AL42" s="174"/>
      <c r="AM42" s="174"/>
      <c r="AN42" s="174"/>
      <c r="AO42" s="174"/>
      <c r="AP42" s="174"/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4"/>
      <c r="BH42" s="174"/>
      <c r="BI42" s="174"/>
      <c r="BJ42" s="174"/>
      <c r="BK42" s="174"/>
      <c r="BL42" s="174"/>
      <c r="BM42" s="174"/>
      <c r="BN42" s="174"/>
      <c r="BO42" s="174"/>
      <c r="BP42" s="174"/>
      <c r="BQ42" s="174"/>
      <c r="BR42" s="174"/>
      <c r="BS42" s="174"/>
      <c r="BT42" s="174"/>
      <c r="BU42" s="174"/>
      <c r="BV42" s="174"/>
      <c r="BW42" s="174"/>
      <c r="BX42" s="174"/>
      <c r="BY42" s="174"/>
      <c r="BZ42" s="174"/>
      <c r="CA42" s="174"/>
      <c r="CB42" s="174"/>
      <c r="CC42" s="174"/>
      <c r="CD42" s="174"/>
      <c r="CE42" s="174"/>
      <c r="CF42" s="174"/>
      <c r="CG42" s="174"/>
      <c r="CH42" s="174"/>
      <c r="CI42" s="174"/>
      <c r="CJ42" s="174"/>
      <c r="CK42" s="174"/>
      <c r="CL42" s="174"/>
      <c r="CM42" s="174"/>
      <c r="CN42" s="174"/>
      <c r="CO42" s="174"/>
      <c r="CP42" s="174"/>
      <c r="CQ42" s="174"/>
      <c r="CR42" s="174"/>
      <c r="CS42" s="174"/>
      <c r="CT42" s="174"/>
      <c r="CU42" s="174"/>
      <c r="CV42" s="174"/>
      <c r="CW42" s="174"/>
      <c r="CX42" s="174"/>
      <c r="CY42" s="174"/>
      <c r="CZ42" s="175"/>
    </row>
    <row r="43" spans="1:104" ht="12.75" customHeight="1">
      <c r="A43" s="213"/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  <c r="AD43" s="174"/>
      <c r="AE43" s="174"/>
      <c r="AF43" s="174"/>
      <c r="AG43" s="174"/>
      <c r="AH43" s="174"/>
      <c r="AI43" s="174"/>
      <c r="AJ43" s="174"/>
      <c r="AK43" s="174"/>
      <c r="AL43" s="174"/>
      <c r="AM43" s="174"/>
      <c r="AN43" s="174"/>
      <c r="AO43" s="174"/>
      <c r="AP43" s="174"/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174"/>
      <c r="BC43" s="174"/>
      <c r="BD43" s="174"/>
      <c r="BE43" s="174"/>
      <c r="BF43" s="174"/>
      <c r="BG43" s="174"/>
      <c r="BH43" s="174"/>
      <c r="BI43" s="174"/>
      <c r="BJ43" s="174"/>
      <c r="BK43" s="174"/>
      <c r="BL43" s="174"/>
      <c r="BM43" s="174"/>
      <c r="BN43" s="174"/>
      <c r="BO43" s="174"/>
      <c r="BP43" s="174"/>
      <c r="BQ43" s="174"/>
      <c r="BR43" s="174"/>
      <c r="BS43" s="174"/>
      <c r="BT43" s="174"/>
      <c r="BU43" s="174"/>
      <c r="BV43" s="174"/>
      <c r="BW43" s="174"/>
      <c r="BX43" s="174"/>
      <c r="BY43" s="174"/>
      <c r="BZ43" s="174"/>
      <c r="CA43" s="174"/>
      <c r="CB43" s="174"/>
      <c r="CC43" s="174"/>
      <c r="CD43" s="174"/>
      <c r="CE43" s="174"/>
      <c r="CF43" s="174"/>
      <c r="CG43" s="174"/>
      <c r="CH43" s="174"/>
      <c r="CI43" s="174"/>
      <c r="CJ43" s="174"/>
      <c r="CK43" s="174"/>
      <c r="CL43" s="174"/>
      <c r="CM43" s="174"/>
      <c r="CN43" s="174"/>
      <c r="CO43" s="174"/>
      <c r="CP43" s="174"/>
      <c r="CQ43" s="174"/>
      <c r="CR43" s="174"/>
      <c r="CS43" s="174"/>
      <c r="CT43" s="174"/>
      <c r="CU43" s="174"/>
      <c r="CV43" s="174"/>
      <c r="CW43" s="174"/>
      <c r="CX43" s="174"/>
      <c r="CY43" s="174"/>
      <c r="CZ43" s="175"/>
    </row>
    <row r="44" spans="1:104" ht="12.75" customHeight="1">
      <c r="A44" s="213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74"/>
      <c r="AE44" s="174"/>
      <c r="AF44" s="174"/>
      <c r="AG44" s="174"/>
      <c r="AH44" s="174"/>
      <c r="AI44" s="174"/>
      <c r="AJ44" s="174"/>
      <c r="AK44" s="174"/>
      <c r="AL44" s="174"/>
      <c r="AM44" s="174"/>
      <c r="AN44" s="174"/>
      <c r="AO44" s="174"/>
      <c r="AP44" s="174"/>
      <c r="AQ44" s="174"/>
      <c r="AR44" s="174"/>
      <c r="AS44" s="174"/>
      <c r="AT44" s="174"/>
      <c r="AU44" s="174"/>
      <c r="AV44" s="174"/>
      <c r="AW44" s="174"/>
      <c r="AX44" s="174"/>
      <c r="AY44" s="174"/>
      <c r="AZ44" s="174"/>
      <c r="BA44" s="174"/>
      <c r="BB44" s="174"/>
      <c r="BC44" s="174"/>
      <c r="BD44" s="174"/>
      <c r="BE44" s="174"/>
      <c r="BF44" s="174"/>
      <c r="BG44" s="174"/>
      <c r="BH44" s="174"/>
      <c r="BI44" s="174"/>
      <c r="BJ44" s="174"/>
      <c r="BK44" s="174"/>
      <c r="BL44" s="174"/>
      <c r="BM44" s="174"/>
      <c r="BN44" s="174"/>
      <c r="BO44" s="174"/>
      <c r="BP44" s="174"/>
      <c r="BQ44" s="174"/>
      <c r="BR44" s="174"/>
      <c r="BS44" s="174"/>
      <c r="BT44" s="174"/>
      <c r="BU44" s="174"/>
      <c r="BV44" s="174"/>
      <c r="BW44" s="174"/>
      <c r="BX44" s="174"/>
      <c r="BY44" s="174"/>
      <c r="BZ44" s="174"/>
      <c r="CA44" s="174"/>
      <c r="CB44" s="174"/>
      <c r="CC44" s="174"/>
      <c r="CD44" s="174"/>
      <c r="CE44" s="174"/>
      <c r="CF44" s="174"/>
      <c r="CG44" s="174"/>
      <c r="CH44" s="174"/>
      <c r="CI44" s="174"/>
      <c r="CJ44" s="174"/>
      <c r="CK44" s="174"/>
      <c r="CL44" s="174"/>
      <c r="CM44" s="174"/>
      <c r="CN44" s="174"/>
      <c r="CO44" s="174"/>
      <c r="CP44" s="174"/>
      <c r="CQ44" s="174"/>
      <c r="CR44" s="174"/>
      <c r="CS44" s="174"/>
      <c r="CT44" s="174"/>
      <c r="CU44" s="174"/>
      <c r="CV44" s="174"/>
      <c r="CW44" s="174"/>
      <c r="CX44" s="174"/>
      <c r="CY44" s="174"/>
      <c r="CZ44" s="175"/>
    </row>
    <row r="45" spans="1:104" ht="12.75" customHeight="1">
      <c r="A45" s="213"/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P45" s="174"/>
      <c r="AQ45" s="174"/>
      <c r="AR45" s="174"/>
      <c r="AS45" s="174"/>
      <c r="AT45" s="174"/>
      <c r="AU45" s="174"/>
      <c r="AV45" s="174"/>
      <c r="AW45" s="174"/>
      <c r="AX45" s="174"/>
      <c r="AY45" s="174"/>
      <c r="AZ45" s="174"/>
      <c r="BA45" s="174"/>
      <c r="BB45" s="174"/>
      <c r="BC45" s="174"/>
      <c r="BD45" s="174"/>
      <c r="BE45" s="174"/>
      <c r="BF45" s="174"/>
      <c r="BG45" s="174"/>
      <c r="BH45" s="174"/>
      <c r="BI45" s="174"/>
      <c r="BJ45" s="174"/>
      <c r="BK45" s="174"/>
      <c r="BL45" s="174"/>
      <c r="BM45" s="174"/>
      <c r="BN45" s="174"/>
      <c r="BO45" s="174"/>
      <c r="BP45" s="174"/>
      <c r="BQ45" s="174"/>
      <c r="BR45" s="174"/>
      <c r="BS45" s="174"/>
      <c r="BT45" s="174"/>
      <c r="BU45" s="174"/>
      <c r="BV45" s="174"/>
      <c r="BW45" s="174"/>
      <c r="BX45" s="174"/>
      <c r="BY45" s="174"/>
      <c r="BZ45" s="174"/>
      <c r="CA45" s="174"/>
      <c r="CB45" s="174"/>
      <c r="CC45" s="174"/>
      <c r="CD45" s="174"/>
      <c r="CE45" s="174"/>
      <c r="CF45" s="174"/>
      <c r="CG45" s="174"/>
      <c r="CH45" s="174"/>
      <c r="CI45" s="174"/>
      <c r="CJ45" s="174"/>
      <c r="CK45" s="174"/>
      <c r="CL45" s="174"/>
      <c r="CM45" s="174"/>
      <c r="CN45" s="174"/>
      <c r="CO45" s="174"/>
      <c r="CP45" s="174"/>
      <c r="CQ45" s="174"/>
      <c r="CR45" s="174"/>
      <c r="CS45" s="174"/>
      <c r="CT45" s="174"/>
      <c r="CU45" s="174"/>
      <c r="CV45" s="174"/>
      <c r="CW45" s="174"/>
      <c r="CX45" s="174"/>
      <c r="CY45" s="174"/>
      <c r="CZ45" s="175"/>
    </row>
    <row r="46" spans="1:104" ht="12.75" customHeight="1">
      <c r="A46" s="214"/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  <c r="BI46" s="215"/>
      <c r="BJ46" s="215"/>
      <c r="BK46" s="215"/>
      <c r="BL46" s="215"/>
      <c r="BM46" s="215"/>
      <c r="BN46" s="215"/>
      <c r="BO46" s="215"/>
      <c r="BP46" s="215"/>
      <c r="BQ46" s="215"/>
      <c r="BR46" s="215"/>
      <c r="BS46" s="215"/>
      <c r="BT46" s="215"/>
      <c r="BU46" s="215"/>
      <c r="BV46" s="215"/>
      <c r="BW46" s="215"/>
      <c r="BX46" s="215"/>
      <c r="BY46" s="215"/>
      <c r="BZ46" s="215"/>
      <c r="CA46" s="215"/>
      <c r="CB46" s="215"/>
      <c r="CC46" s="215"/>
      <c r="CD46" s="215"/>
      <c r="CE46" s="215"/>
      <c r="CF46" s="215"/>
      <c r="CG46" s="215"/>
      <c r="CH46" s="215"/>
      <c r="CI46" s="215"/>
      <c r="CJ46" s="215"/>
      <c r="CK46" s="215"/>
      <c r="CL46" s="215"/>
      <c r="CM46" s="215"/>
      <c r="CN46" s="215"/>
      <c r="CO46" s="215"/>
      <c r="CP46" s="215"/>
      <c r="CQ46" s="215"/>
      <c r="CR46" s="215"/>
      <c r="CS46" s="215"/>
      <c r="CT46" s="215"/>
      <c r="CU46" s="215"/>
      <c r="CV46" s="215"/>
      <c r="CW46" s="215"/>
      <c r="CX46" s="215"/>
      <c r="CY46" s="215"/>
      <c r="CZ46" s="216"/>
    </row>
  </sheetData>
  <mergeCells count="4">
    <mergeCell ref="A1:G1"/>
    <mergeCell ref="E4:G4"/>
    <mergeCell ref="A3:B3"/>
    <mergeCell ref="A4:B4"/>
  </mergeCells>
  <pageMargins left="0.59055100000000005" right="0.39370100000000002" top="0.59055100000000005" bottom="0.98425200000000002" header="0.19685" footer="0.51181100000000002"/>
  <pageSetup scale="74" orientation="portrait"/>
  <headerFooter>
    <oddFooter>&amp;L&amp;"Lucida Grande,Regular"&amp;9&amp;K000000Zpracováno programem &amp;10BUILDpower,  © RTS, a.s.&amp;"Helvetica Neue,Regular"&amp;11
&amp;"Arial,Regular"&amp;10Strana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 - Tableau 1 - Tablea</vt:lpstr>
      <vt:lpstr>Rekapitulace - Tableau 1 - Tabl</vt:lpstr>
      <vt:lpstr>Položky - Tableau 1 - Tableau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Blanka Přikrylová</cp:lastModifiedBy>
  <dcterms:modified xsi:type="dcterms:W3CDTF">2017-06-28T14:31:22Z</dcterms:modified>
</cp:coreProperties>
</file>